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1规模稻麦" sheetId="1" r:id="rId1"/>
    <sheet name="2稻麦复种" sheetId="2" r:id="rId2"/>
    <sheet name="3稻麦50亩以下" sheetId="3" r:id="rId3"/>
    <sheet name="4旱粮" sheetId="4" r:id="rId4"/>
  </sheets>
  <definedNames/>
  <calcPr fullCalcOnLoad="1"/>
</workbook>
</file>

<file path=xl/sharedStrings.xml><?xml version="1.0" encoding="utf-8"?>
<sst xmlns="http://schemas.openxmlformats.org/spreadsheetml/2006/main" count="312" uniqueCount="149">
  <si>
    <t>附件1</t>
  </si>
  <si>
    <t>2022年龙湾区（不含原经开区）稻麦复种面积50亩及以上主体补贴公示表</t>
  </si>
  <si>
    <t>单 位:亩、元</t>
  </si>
  <si>
    <t>序号</t>
  </si>
  <si>
    <t>大户姓名或农场名称</t>
  </si>
  <si>
    <t>所在村</t>
  </si>
  <si>
    <t>耕地情况</t>
  </si>
  <si>
    <t>大小麦、水稻复种面积</t>
  </si>
  <si>
    <t>拟补贴资金</t>
  </si>
  <si>
    <t>备注</t>
  </si>
  <si>
    <t>耕地合计</t>
  </si>
  <si>
    <t>二轮承包面积</t>
  </si>
  <si>
    <t>流转面积</t>
  </si>
  <si>
    <t>小计</t>
  </si>
  <si>
    <t>大小麦</t>
  </si>
  <si>
    <t>早稻</t>
  </si>
  <si>
    <t>连晚</t>
  </si>
  <si>
    <t>单晚</t>
  </si>
  <si>
    <t>张修宝</t>
  </si>
  <si>
    <t>龙北居联谊/上湾工作站</t>
  </si>
  <si>
    <t>林善武</t>
  </si>
  <si>
    <t>郑宅村</t>
  </si>
  <si>
    <t>温州植野农产品专业合作社</t>
  </si>
  <si>
    <t>海滨围垦</t>
  </si>
  <si>
    <t>温州拓广农业有限公司</t>
  </si>
  <si>
    <t>温州市鑫丰农机专业合作社</t>
  </si>
  <si>
    <t>温州市德珍蔬菜种植专业合作社</t>
  </si>
  <si>
    <t>温州庆鸿生态农场(普通合伙)</t>
  </si>
  <si>
    <t>温州市龙湾海滨灵伟家庭农场</t>
  </si>
  <si>
    <t>温州市帮鑫粮食专业合作社</t>
  </si>
  <si>
    <t>温州市锦春园农业开发有限公司</t>
  </si>
  <si>
    <t>温州市顺武果蔬专业合作社</t>
  </si>
  <si>
    <t>温州龙湾力嘉种植专业合作社</t>
  </si>
  <si>
    <t>温州市潭山果园专业合作社</t>
  </si>
  <si>
    <t>温州市旭阳果蔬专业合作社</t>
  </si>
  <si>
    <t>温州伟程果蔬专业合作社</t>
  </si>
  <si>
    <t>温州文松果蔬专业合作社</t>
  </si>
  <si>
    <t>温州市金百万种植专业合作社</t>
  </si>
  <si>
    <t>季绍镇</t>
  </si>
  <si>
    <t>张德松</t>
  </si>
  <si>
    <t>王健民</t>
  </si>
  <si>
    <t>项有芬</t>
  </si>
  <si>
    <t>张德林</t>
  </si>
  <si>
    <t>蟾钟村</t>
  </si>
  <si>
    <t>孙宝文</t>
  </si>
  <si>
    <t>城东村</t>
  </si>
  <si>
    <t>周专政</t>
  </si>
  <si>
    <t>宁村村</t>
  </si>
  <si>
    <t>王强保</t>
  </si>
  <si>
    <t>北新村/沙南村</t>
  </si>
  <si>
    <t>李日礼</t>
  </si>
  <si>
    <t>王进良</t>
  </si>
  <si>
    <t>五溪/大塘</t>
  </si>
  <si>
    <t>陶龙云</t>
  </si>
  <si>
    <t>五溪村</t>
  </si>
  <si>
    <t>墨子堂</t>
  </si>
  <si>
    <t>五溪/小塘</t>
  </si>
  <si>
    <t>兰兆水</t>
  </si>
  <si>
    <t>小塘/永乐/乐二</t>
  </si>
  <si>
    <t>方光佐</t>
  </si>
  <si>
    <t>小塘/永民</t>
  </si>
  <si>
    <t>王学青</t>
  </si>
  <si>
    <t>小塘村</t>
  </si>
  <si>
    <t>程志</t>
  </si>
  <si>
    <t>张海增</t>
  </si>
  <si>
    <t>小塘/下兴/萼芳</t>
  </si>
  <si>
    <t>方福强</t>
  </si>
  <si>
    <t>乐一村</t>
  </si>
  <si>
    <t>张维华</t>
  </si>
  <si>
    <t>张新和</t>
  </si>
  <si>
    <t>陈乃彩</t>
  </si>
  <si>
    <t>乐一/乐二</t>
  </si>
  <si>
    <t>黄志学</t>
  </si>
  <si>
    <t>乐一/祠南</t>
  </si>
  <si>
    <t>黄少琴</t>
  </si>
  <si>
    <t>榕树下/祠南</t>
  </si>
  <si>
    <t>张维进</t>
  </si>
  <si>
    <t>榕树下村</t>
  </si>
  <si>
    <t>郭荣业</t>
  </si>
  <si>
    <t>榕树下/萼芳/祠南</t>
  </si>
  <si>
    <t>项公银</t>
  </si>
  <si>
    <t>张金胜</t>
  </si>
  <si>
    <t>榕树下/乐二</t>
  </si>
  <si>
    <t>朱顺冲</t>
  </si>
  <si>
    <t>大塘村</t>
  </si>
  <si>
    <t>朱恩溢</t>
  </si>
  <si>
    <t>大塘/永乐</t>
  </si>
  <si>
    <t>柯上俗</t>
  </si>
  <si>
    <t>永乐/祠南</t>
  </si>
  <si>
    <t>郑丰景</t>
  </si>
  <si>
    <t>永乐村</t>
  </si>
  <si>
    <t>季德其</t>
  </si>
  <si>
    <t>海滨围垦也有种</t>
  </si>
  <si>
    <t>孙邦卓</t>
  </si>
  <si>
    <t>萼芳/南桥北/祠南</t>
  </si>
  <si>
    <t>姜祥海</t>
  </si>
  <si>
    <t>萼芳村</t>
  </si>
  <si>
    <t>蔡文光</t>
  </si>
  <si>
    <t>萼芳/祠南</t>
  </si>
  <si>
    <t>方清</t>
  </si>
  <si>
    <t>祠南村</t>
  </si>
  <si>
    <t>洪道静</t>
  </si>
  <si>
    <t>张益松</t>
  </si>
  <si>
    <t>黄潘良</t>
  </si>
  <si>
    <t>永民村</t>
  </si>
  <si>
    <t>方德安</t>
  </si>
  <si>
    <t>章立旺</t>
  </si>
  <si>
    <t>乐二村</t>
  </si>
  <si>
    <t>朱冲弟</t>
  </si>
  <si>
    <t>陈哲芳</t>
  </si>
  <si>
    <t>江山市新生粮食专业合作社</t>
  </si>
  <si>
    <t>永兴围垦</t>
  </si>
  <si>
    <t>合  计</t>
  </si>
  <si>
    <t>附件2</t>
  </si>
  <si>
    <t>2022年龙湾区（不含原经开区）规模主体水稻复种面积补贴公示表</t>
  </si>
  <si>
    <t>水稻复种面积</t>
  </si>
  <si>
    <t>复种面积</t>
  </si>
  <si>
    <t>合     计</t>
  </si>
  <si>
    <t>附件3</t>
  </si>
  <si>
    <t>2022年龙湾区（不含原经开区）复种稻麦50亩以下种植户直接补贴公示表</t>
  </si>
  <si>
    <t>种植户姓名</t>
  </si>
  <si>
    <t>施德俊</t>
  </si>
  <si>
    <t>孙永祥</t>
  </si>
  <si>
    <t>方福昌</t>
  </si>
  <si>
    <t>小塘/乐一</t>
  </si>
  <si>
    <t>季明高</t>
  </si>
  <si>
    <t>季绍总</t>
  </si>
  <si>
    <t>夏崇辉</t>
  </si>
  <si>
    <t>方宝华</t>
  </si>
  <si>
    <t>王汉章</t>
  </si>
  <si>
    <t>张国新</t>
  </si>
  <si>
    <t>张维选</t>
  </si>
  <si>
    <t>季正昌</t>
  </si>
  <si>
    <t>季兰芬</t>
  </si>
  <si>
    <t>附件4</t>
  </si>
  <si>
    <t>2022年龙湾区（不含原经开区）种植旱粮5亩及以上种植户补贴公示表</t>
  </si>
  <si>
    <t>农户姓名</t>
  </si>
  <si>
    <t>旱粮复种面积</t>
  </si>
  <si>
    <t>玉米</t>
  </si>
  <si>
    <t>番薯</t>
  </si>
  <si>
    <t>马铃薯</t>
  </si>
  <si>
    <t>大豆</t>
  </si>
  <si>
    <t>蚕豆</t>
  </si>
  <si>
    <t>豌豆</t>
  </si>
  <si>
    <t>杂豆</t>
  </si>
  <si>
    <t>高梁</t>
  </si>
  <si>
    <t>荞麦</t>
  </si>
  <si>
    <t>刘传志</t>
  </si>
  <si>
    <t>下兴村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</si>
</sst>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3.625" style="0" customWidth="1"/>
    <col min="4" max="4" width="7.75390625" style="0" customWidth="1"/>
    <col min="5" max="5" width="7.625" style="0" customWidth="1"/>
    <col min="6" max="6" width="7.75390625" style="0" customWidth="1"/>
    <col min="7" max="7" width="8.375" style="0" customWidth="1"/>
    <col min="8" max="8" width="8.25390625" style="0" customWidth="1"/>
    <col min="9" max="9" width="7.25390625" style="0" customWidth="1"/>
    <col min="10" max="10" width="8.50390625" style="0" customWidth="1"/>
    <col min="11" max="11" width="7.375" style="0" customWidth="1"/>
    <col min="12" max="12" width="10.25390625" style="0" customWidth="1"/>
    <col min="13" max="13" width="11.625" style="13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6"/>
    </row>
    <row r="3" ht="22.5">
      <c r="A3" s="3"/>
    </row>
    <row r="4" spans="1:12" ht="22.5">
      <c r="A4" s="3"/>
      <c r="L4" t="s">
        <v>2</v>
      </c>
    </row>
    <row r="5" spans="1:13" ht="15" customHeight="1">
      <c r="A5" s="5" t="s">
        <v>3</v>
      </c>
      <c r="B5" s="5" t="s">
        <v>4</v>
      </c>
      <c r="C5" s="5" t="s">
        <v>5</v>
      </c>
      <c r="D5" s="5" t="s">
        <v>6</v>
      </c>
      <c r="E5" s="5"/>
      <c r="F5" s="5"/>
      <c r="G5" s="5" t="s">
        <v>7</v>
      </c>
      <c r="H5" s="5"/>
      <c r="I5" s="5"/>
      <c r="J5" s="5"/>
      <c r="K5" s="5"/>
      <c r="L5" s="5" t="s">
        <v>8</v>
      </c>
      <c r="M5" s="5" t="s">
        <v>9</v>
      </c>
    </row>
    <row r="6" spans="1:13" ht="24" customHeight="1">
      <c r="A6" s="5"/>
      <c r="B6" s="5"/>
      <c r="C6" s="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5" t="s">
        <v>17</v>
      </c>
      <c r="L6" s="5"/>
      <c r="M6" s="5"/>
    </row>
    <row r="7" spans="1:13" s="9" customFormat="1" ht="25.5">
      <c r="A7" s="6">
        <v>1</v>
      </c>
      <c r="B7" s="6" t="s">
        <v>18</v>
      </c>
      <c r="C7" s="5" t="s">
        <v>19</v>
      </c>
      <c r="D7" s="6">
        <v>115</v>
      </c>
      <c r="E7" s="6"/>
      <c r="F7" s="6">
        <v>115</v>
      </c>
      <c r="G7" s="6">
        <f aca="true" t="shared" si="0" ref="G7:G19">SUM(H7:K7)</f>
        <v>260.84999999999997</v>
      </c>
      <c r="H7" s="6">
        <v>69.23</v>
      </c>
      <c r="I7" s="6">
        <v>90.16</v>
      </c>
      <c r="J7" s="6">
        <v>101.46</v>
      </c>
      <c r="K7" s="6">
        <v>0</v>
      </c>
      <c r="L7" s="6">
        <f aca="true" t="shared" si="1" ref="L7:L19">H7*300+I7*400+J7*300+K7*300</f>
        <v>87271</v>
      </c>
      <c r="M7" s="17"/>
    </row>
    <row r="8" spans="1:13" s="9" customFormat="1" ht="15">
      <c r="A8" s="6">
        <v>2</v>
      </c>
      <c r="B8" s="6" t="s">
        <v>20</v>
      </c>
      <c r="C8" s="5" t="s">
        <v>21</v>
      </c>
      <c r="D8" s="6">
        <v>198</v>
      </c>
      <c r="E8" s="6"/>
      <c r="F8" s="6">
        <v>198</v>
      </c>
      <c r="G8" s="6">
        <f t="shared" si="0"/>
        <v>113.32</v>
      </c>
      <c r="H8" s="6">
        <v>0</v>
      </c>
      <c r="I8" s="6">
        <v>0</v>
      </c>
      <c r="J8" s="6">
        <v>0</v>
      </c>
      <c r="K8" s="6">
        <v>113.32</v>
      </c>
      <c r="L8" s="6">
        <f t="shared" si="1"/>
        <v>33996</v>
      </c>
      <c r="M8" s="17"/>
    </row>
    <row r="9" spans="1:13" s="9" customFormat="1" ht="25.5">
      <c r="A9" s="6">
        <v>3</v>
      </c>
      <c r="B9" s="5" t="s">
        <v>22</v>
      </c>
      <c r="C9" s="5" t="s">
        <v>23</v>
      </c>
      <c r="D9" s="6">
        <v>1265</v>
      </c>
      <c r="E9" s="6"/>
      <c r="F9" s="6">
        <v>1265</v>
      </c>
      <c r="G9" s="6">
        <f t="shared" si="0"/>
        <v>2418.27</v>
      </c>
      <c r="H9" s="6">
        <v>660.69</v>
      </c>
      <c r="I9" s="6">
        <v>1023.58</v>
      </c>
      <c r="J9" s="6">
        <v>734</v>
      </c>
      <c r="K9" s="6">
        <v>0</v>
      </c>
      <c r="L9" s="6">
        <f t="shared" si="1"/>
        <v>827839</v>
      </c>
      <c r="M9" s="17"/>
    </row>
    <row r="10" spans="1:13" s="9" customFormat="1" ht="25.5">
      <c r="A10" s="6">
        <v>4</v>
      </c>
      <c r="B10" s="5" t="s">
        <v>24</v>
      </c>
      <c r="C10" s="5" t="s">
        <v>23</v>
      </c>
      <c r="D10" s="6">
        <v>255.976</v>
      </c>
      <c r="E10" s="6"/>
      <c r="F10" s="6">
        <v>255.976</v>
      </c>
      <c r="G10" s="6">
        <f t="shared" si="0"/>
        <v>225.4</v>
      </c>
      <c r="H10" s="6">
        <v>0</v>
      </c>
      <c r="I10" s="6">
        <v>225.4</v>
      </c>
      <c r="J10" s="6">
        <v>0</v>
      </c>
      <c r="K10" s="6">
        <v>0</v>
      </c>
      <c r="L10" s="6">
        <f t="shared" si="1"/>
        <v>90160</v>
      </c>
      <c r="M10" s="17"/>
    </row>
    <row r="11" spans="1:13" s="9" customFormat="1" ht="25.5">
      <c r="A11" s="6">
        <v>5</v>
      </c>
      <c r="B11" s="5" t="s">
        <v>25</v>
      </c>
      <c r="C11" s="5" t="s">
        <v>23</v>
      </c>
      <c r="D11" s="6">
        <v>288.2</v>
      </c>
      <c r="E11" s="6"/>
      <c r="F11" s="6">
        <v>288.2</v>
      </c>
      <c r="G11" s="6">
        <f t="shared" si="0"/>
        <v>250.92</v>
      </c>
      <c r="H11" s="6">
        <v>0</v>
      </c>
      <c r="I11" s="6">
        <v>250.92</v>
      </c>
      <c r="J11" s="6">
        <v>0</v>
      </c>
      <c r="K11" s="6">
        <v>0</v>
      </c>
      <c r="L11" s="6">
        <f t="shared" si="1"/>
        <v>100368</v>
      </c>
      <c r="M11" s="17"/>
    </row>
    <row r="12" spans="1:13" s="9" customFormat="1" ht="25.5">
      <c r="A12" s="6">
        <v>6</v>
      </c>
      <c r="B12" s="5" t="s">
        <v>26</v>
      </c>
      <c r="C12" s="5" t="s">
        <v>23</v>
      </c>
      <c r="D12" s="6">
        <v>263.126</v>
      </c>
      <c r="E12" s="6"/>
      <c r="F12" s="6">
        <v>263.126</v>
      </c>
      <c r="G12" s="6">
        <f t="shared" si="0"/>
        <v>218.23</v>
      </c>
      <c r="H12" s="6">
        <v>0</v>
      </c>
      <c r="I12" s="6">
        <v>218.23</v>
      </c>
      <c r="J12" s="6">
        <v>0</v>
      </c>
      <c r="K12" s="6">
        <v>0</v>
      </c>
      <c r="L12" s="6">
        <f t="shared" si="1"/>
        <v>87292</v>
      </c>
      <c r="M12" s="17"/>
    </row>
    <row r="13" spans="1:13" s="9" customFormat="1" ht="25.5">
      <c r="A13" s="6">
        <v>7</v>
      </c>
      <c r="B13" s="5" t="s">
        <v>27</v>
      </c>
      <c r="C13" s="5" t="s">
        <v>23</v>
      </c>
      <c r="D13" s="6">
        <v>287.294</v>
      </c>
      <c r="E13" s="6"/>
      <c r="F13" s="6">
        <v>287.294</v>
      </c>
      <c r="G13" s="6">
        <f t="shared" si="0"/>
        <v>239.12</v>
      </c>
      <c r="H13" s="6">
        <v>0</v>
      </c>
      <c r="I13" s="6">
        <v>239.12</v>
      </c>
      <c r="J13" s="6">
        <v>0</v>
      </c>
      <c r="K13" s="6">
        <v>0</v>
      </c>
      <c r="L13" s="6">
        <f t="shared" si="1"/>
        <v>95648</v>
      </c>
      <c r="M13" s="17"/>
    </row>
    <row r="14" spans="1:13" s="9" customFormat="1" ht="25.5">
      <c r="A14" s="6">
        <v>8</v>
      </c>
      <c r="B14" s="5" t="s">
        <v>28</v>
      </c>
      <c r="C14" s="5" t="s">
        <v>23</v>
      </c>
      <c r="D14" s="6">
        <v>266.667</v>
      </c>
      <c r="E14" s="6"/>
      <c r="F14" s="6">
        <v>266.667</v>
      </c>
      <c r="G14" s="6">
        <f t="shared" si="0"/>
        <v>222.06</v>
      </c>
      <c r="H14" s="6">
        <v>0</v>
      </c>
      <c r="I14" s="6">
        <v>222.06</v>
      </c>
      <c r="J14" s="6">
        <v>0</v>
      </c>
      <c r="K14" s="6">
        <v>0</v>
      </c>
      <c r="L14" s="6">
        <f t="shared" si="1"/>
        <v>88824</v>
      </c>
      <c r="M14" s="17"/>
    </row>
    <row r="15" spans="1:13" s="9" customFormat="1" ht="25.5">
      <c r="A15" s="6">
        <v>9</v>
      </c>
      <c r="B15" s="5" t="s">
        <v>29</v>
      </c>
      <c r="C15" s="5" t="s">
        <v>23</v>
      </c>
      <c r="D15" s="6">
        <v>262.186</v>
      </c>
      <c r="E15" s="6"/>
      <c r="F15" s="6">
        <v>262.186</v>
      </c>
      <c r="G15" s="6">
        <f t="shared" si="0"/>
        <v>217.17</v>
      </c>
      <c r="H15" s="6">
        <v>0</v>
      </c>
      <c r="I15" s="6">
        <v>217.17</v>
      </c>
      <c r="J15" s="6">
        <v>0</v>
      </c>
      <c r="K15" s="6">
        <v>0</v>
      </c>
      <c r="L15" s="6">
        <f t="shared" si="1"/>
        <v>86868</v>
      </c>
      <c r="M15" s="17"/>
    </row>
    <row r="16" spans="1:13" s="9" customFormat="1" ht="25.5">
      <c r="A16" s="6">
        <v>10</v>
      </c>
      <c r="B16" s="5" t="s">
        <v>30</v>
      </c>
      <c r="C16" s="5" t="s">
        <v>23</v>
      </c>
      <c r="D16" s="6">
        <v>272.63</v>
      </c>
      <c r="E16" s="6"/>
      <c r="F16" s="6">
        <v>272.63</v>
      </c>
      <c r="G16" s="6">
        <f t="shared" si="0"/>
        <v>184.8</v>
      </c>
      <c r="H16" s="6">
        <v>0</v>
      </c>
      <c r="I16" s="6">
        <v>184.8</v>
      </c>
      <c r="J16" s="6">
        <v>0</v>
      </c>
      <c r="K16" s="6">
        <v>0</v>
      </c>
      <c r="L16" s="6">
        <f t="shared" si="1"/>
        <v>73920</v>
      </c>
      <c r="M16" s="17"/>
    </row>
    <row r="17" spans="1:13" s="9" customFormat="1" ht="25.5">
      <c r="A17" s="6">
        <v>11</v>
      </c>
      <c r="B17" s="14" t="s">
        <v>31</v>
      </c>
      <c r="C17" s="5" t="s">
        <v>23</v>
      </c>
      <c r="D17" s="6">
        <v>124.5251</v>
      </c>
      <c r="E17" s="6"/>
      <c r="F17" s="6">
        <v>124.5251</v>
      </c>
      <c r="G17" s="6">
        <f t="shared" si="0"/>
        <v>107.7</v>
      </c>
      <c r="H17" s="6">
        <v>0</v>
      </c>
      <c r="I17" s="6">
        <v>107.7</v>
      </c>
      <c r="J17" s="6">
        <v>0</v>
      </c>
      <c r="K17" s="6">
        <v>0</v>
      </c>
      <c r="L17" s="6">
        <f t="shared" si="1"/>
        <v>43080</v>
      </c>
      <c r="M17" s="17"/>
    </row>
    <row r="18" spans="1:13" s="9" customFormat="1" ht="25.5">
      <c r="A18" s="6">
        <v>12</v>
      </c>
      <c r="B18" s="5" t="s">
        <v>32</v>
      </c>
      <c r="C18" s="5" t="s">
        <v>23</v>
      </c>
      <c r="D18" s="6">
        <v>299.099</v>
      </c>
      <c r="E18" s="6"/>
      <c r="F18" s="6">
        <v>299.099</v>
      </c>
      <c r="G18" s="6">
        <f t="shared" si="0"/>
        <v>229.28</v>
      </c>
      <c r="H18" s="6">
        <v>0</v>
      </c>
      <c r="I18" s="6">
        <v>229.28</v>
      </c>
      <c r="J18" s="6">
        <v>0</v>
      </c>
      <c r="K18" s="6">
        <v>0</v>
      </c>
      <c r="L18" s="6">
        <f t="shared" si="1"/>
        <v>91712</v>
      </c>
      <c r="M18" s="17"/>
    </row>
    <row r="19" spans="1:13" s="9" customFormat="1" ht="25.5">
      <c r="A19" s="6">
        <v>13</v>
      </c>
      <c r="B19" s="5" t="s">
        <v>33</v>
      </c>
      <c r="C19" s="5" t="s">
        <v>23</v>
      </c>
      <c r="D19" s="6">
        <v>68.638</v>
      </c>
      <c r="E19" s="6"/>
      <c r="F19" s="6">
        <v>68.638</v>
      </c>
      <c r="G19" s="6">
        <f t="shared" si="0"/>
        <v>58.84</v>
      </c>
      <c r="H19" s="6">
        <v>0</v>
      </c>
      <c r="I19" s="6">
        <v>58.84</v>
      </c>
      <c r="J19" s="6">
        <v>0</v>
      </c>
      <c r="K19" s="6">
        <v>0</v>
      </c>
      <c r="L19" s="6">
        <f t="shared" si="1"/>
        <v>23536</v>
      </c>
      <c r="M19" s="17"/>
    </row>
    <row r="20" spans="1:13" s="9" customFormat="1" ht="25.5">
      <c r="A20" s="6">
        <v>14</v>
      </c>
      <c r="B20" s="5" t="s">
        <v>34</v>
      </c>
      <c r="C20" s="5" t="s">
        <v>23</v>
      </c>
      <c r="D20" s="6">
        <v>68.472</v>
      </c>
      <c r="E20" s="6"/>
      <c r="F20" s="6">
        <v>68.472</v>
      </c>
      <c r="G20" s="6">
        <f aca="true" t="shared" si="2" ref="G20:G27">SUM(H20:K20)</f>
        <v>50.61</v>
      </c>
      <c r="H20" s="6">
        <v>0</v>
      </c>
      <c r="I20" s="6">
        <v>50.61</v>
      </c>
      <c r="J20" s="6">
        <v>0</v>
      </c>
      <c r="K20" s="6">
        <v>0</v>
      </c>
      <c r="L20" s="6">
        <f aca="true" t="shared" si="3" ref="L20:L32">H20*300+I20*400+J20*300+K20*300</f>
        <v>20244</v>
      </c>
      <c r="M20" s="17"/>
    </row>
    <row r="21" spans="1:13" s="9" customFormat="1" ht="25.5">
      <c r="A21" s="6">
        <v>15</v>
      </c>
      <c r="B21" s="5" t="s">
        <v>35</v>
      </c>
      <c r="C21" s="5" t="s">
        <v>23</v>
      </c>
      <c r="D21" s="6">
        <v>66.866</v>
      </c>
      <c r="E21" s="6"/>
      <c r="F21" s="6">
        <v>66.866</v>
      </c>
      <c r="G21" s="6">
        <f t="shared" si="2"/>
        <v>112.91999999999999</v>
      </c>
      <c r="H21" s="6">
        <v>58.26</v>
      </c>
      <c r="I21" s="6">
        <v>54.66</v>
      </c>
      <c r="J21" s="6">
        <v>0</v>
      </c>
      <c r="K21" s="6">
        <v>0</v>
      </c>
      <c r="L21" s="6">
        <f t="shared" si="3"/>
        <v>39342</v>
      </c>
      <c r="M21" s="17"/>
    </row>
    <row r="22" spans="1:13" s="9" customFormat="1" ht="25.5">
      <c r="A22" s="6">
        <v>16</v>
      </c>
      <c r="B22" s="5" t="s">
        <v>36</v>
      </c>
      <c r="C22" s="5" t="s">
        <v>23</v>
      </c>
      <c r="D22" s="6">
        <v>66.189</v>
      </c>
      <c r="E22" s="6"/>
      <c r="F22" s="6">
        <v>66.189</v>
      </c>
      <c r="G22" s="6">
        <f t="shared" si="2"/>
        <v>125.93</v>
      </c>
      <c r="H22" s="6">
        <v>0</v>
      </c>
      <c r="I22" s="6">
        <v>63.74</v>
      </c>
      <c r="J22" s="6">
        <v>62.19</v>
      </c>
      <c r="K22" s="6">
        <v>0</v>
      </c>
      <c r="L22" s="6">
        <f t="shared" si="3"/>
        <v>44153</v>
      </c>
      <c r="M22" s="17"/>
    </row>
    <row r="23" spans="1:13" s="9" customFormat="1" ht="25.5">
      <c r="A23" s="6">
        <v>17</v>
      </c>
      <c r="B23" s="5" t="s">
        <v>37</v>
      </c>
      <c r="C23" s="5" t="s">
        <v>23</v>
      </c>
      <c r="D23" s="6">
        <v>66.953</v>
      </c>
      <c r="E23" s="6"/>
      <c r="F23" s="6">
        <v>66.953</v>
      </c>
      <c r="G23" s="6">
        <f t="shared" si="2"/>
        <v>56.32</v>
      </c>
      <c r="H23" s="6">
        <v>0</v>
      </c>
      <c r="I23" s="6">
        <v>56.32</v>
      </c>
      <c r="J23" s="6">
        <v>0</v>
      </c>
      <c r="K23" s="6">
        <v>0</v>
      </c>
      <c r="L23" s="6">
        <f t="shared" si="3"/>
        <v>22528</v>
      </c>
      <c r="M23" s="17"/>
    </row>
    <row r="24" spans="1:13" s="9" customFormat="1" ht="19.5" customHeight="1">
      <c r="A24" s="6">
        <v>18</v>
      </c>
      <c r="B24" s="6" t="s">
        <v>38</v>
      </c>
      <c r="C24" s="5" t="s">
        <v>23</v>
      </c>
      <c r="D24" s="6">
        <v>64.929</v>
      </c>
      <c r="E24" s="6"/>
      <c r="F24" s="6">
        <v>64.929</v>
      </c>
      <c r="G24" s="6">
        <f t="shared" si="2"/>
        <v>117.89</v>
      </c>
      <c r="H24" s="6">
        <v>54.89</v>
      </c>
      <c r="I24" s="6">
        <v>63</v>
      </c>
      <c r="J24" s="6">
        <v>0</v>
      </c>
      <c r="K24" s="6">
        <v>0</v>
      </c>
      <c r="L24" s="6">
        <f t="shared" si="3"/>
        <v>41667</v>
      </c>
      <c r="M24" s="17"/>
    </row>
    <row r="25" spans="1:13" s="9" customFormat="1" ht="19.5" customHeight="1">
      <c r="A25" s="6">
        <v>19</v>
      </c>
      <c r="B25" s="6" t="s">
        <v>39</v>
      </c>
      <c r="C25" s="5" t="s">
        <v>23</v>
      </c>
      <c r="D25" s="6">
        <v>69.589</v>
      </c>
      <c r="E25" s="6"/>
      <c r="F25" s="6">
        <v>69.589</v>
      </c>
      <c r="G25" s="6">
        <f t="shared" si="2"/>
        <v>67.5</v>
      </c>
      <c r="H25" s="6">
        <v>0</v>
      </c>
      <c r="I25" s="6">
        <v>67.5</v>
      </c>
      <c r="J25" s="6">
        <v>0</v>
      </c>
      <c r="K25" s="6">
        <v>0</v>
      </c>
      <c r="L25" s="6">
        <f t="shared" si="3"/>
        <v>27000</v>
      </c>
      <c r="M25" s="17"/>
    </row>
    <row r="26" spans="1:13" s="9" customFormat="1" ht="19.5" customHeight="1">
      <c r="A26" s="6">
        <v>20</v>
      </c>
      <c r="B26" s="6" t="s">
        <v>40</v>
      </c>
      <c r="C26" s="5" t="s">
        <v>23</v>
      </c>
      <c r="D26" s="6">
        <v>66.378</v>
      </c>
      <c r="E26" s="6"/>
      <c r="F26" s="6">
        <v>66.378</v>
      </c>
      <c r="G26" s="6">
        <f t="shared" si="2"/>
        <v>124.65</v>
      </c>
      <c r="H26" s="6">
        <v>0</v>
      </c>
      <c r="I26" s="6">
        <v>62.87</v>
      </c>
      <c r="J26" s="6">
        <v>61.78</v>
      </c>
      <c r="K26" s="6">
        <v>0</v>
      </c>
      <c r="L26" s="6">
        <f t="shared" si="3"/>
        <v>43682</v>
      </c>
      <c r="M26" s="17"/>
    </row>
    <row r="27" spans="1:13" s="9" customFormat="1" ht="19.5" customHeight="1">
      <c r="A27" s="6">
        <v>21</v>
      </c>
      <c r="B27" s="6" t="s">
        <v>41</v>
      </c>
      <c r="C27" s="5" t="s">
        <v>23</v>
      </c>
      <c r="D27" s="6">
        <v>69.899</v>
      </c>
      <c r="E27" s="6"/>
      <c r="F27" s="6">
        <v>69.899</v>
      </c>
      <c r="G27" s="6">
        <f t="shared" si="2"/>
        <v>60.67</v>
      </c>
      <c r="H27" s="6">
        <v>0</v>
      </c>
      <c r="I27" s="6">
        <v>60.67</v>
      </c>
      <c r="J27" s="6">
        <v>0</v>
      </c>
      <c r="K27" s="6">
        <v>0</v>
      </c>
      <c r="L27" s="6">
        <f t="shared" si="3"/>
        <v>24268</v>
      </c>
      <c r="M27" s="17"/>
    </row>
    <row r="28" spans="1:13" s="9" customFormat="1" ht="19.5" customHeight="1">
      <c r="A28" s="6">
        <v>22</v>
      </c>
      <c r="B28" s="6" t="s">
        <v>42</v>
      </c>
      <c r="C28" s="5" t="s">
        <v>43</v>
      </c>
      <c r="D28" s="6">
        <v>480</v>
      </c>
      <c r="E28" s="6"/>
      <c r="F28" s="6">
        <v>480</v>
      </c>
      <c r="G28" s="6">
        <f aca="true" t="shared" si="4" ref="G28:G34">SUM(H28:K28)</f>
        <v>1103.8200000000002</v>
      </c>
      <c r="H28" s="6">
        <v>284.91</v>
      </c>
      <c r="I28" s="6">
        <v>408.18</v>
      </c>
      <c r="J28" s="6">
        <v>410.73</v>
      </c>
      <c r="K28" s="6">
        <v>0</v>
      </c>
      <c r="L28" s="6">
        <f t="shared" si="3"/>
        <v>371964</v>
      </c>
      <c r="M28" s="17"/>
    </row>
    <row r="29" spans="1:13" s="9" customFormat="1" ht="19.5" customHeight="1">
      <c r="A29" s="6">
        <v>23</v>
      </c>
      <c r="B29" s="6" t="s">
        <v>44</v>
      </c>
      <c r="C29" s="5" t="s">
        <v>45</v>
      </c>
      <c r="D29" s="6">
        <v>315</v>
      </c>
      <c r="E29" s="6"/>
      <c r="F29" s="6">
        <v>315</v>
      </c>
      <c r="G29" s="6">
        <f t="shared" si="4"/>
        <v>613.4</v>
      </c>
      <c r="H29" s="6">
        <v>182.42</v>
      </c>
      <c r="I29" s="6">
        <v>215.49</v>
      </c>
      <c r="J29" s="6">
        <v>215.49</v>
      </c>
      <c r="K29" s="6">
        <v>0</v>
      </c>
      <c r="L29" s="6">
        <f t="shared" si="3"/>
        <v>205569</v>
      </c>
      <c r="M29" s="17"/>
    </row>
    <row r="30" spans="1:13" s="9" customFormat="1" ht="19.5" customHeight="1">
      <c r="A30" s="6">
        <v>24</v>
      </c>
      <c r="B30" s="6" t="s">
        <v>46</v>
      </c>
      <c r="C30" s="5" t="s">
        <v>47</v>
      </c>
      <c r="D30" s="6">
        <v>120</v>
      </c>
      <c r="E30" s="6"/>
      <c r="F30" s="6">
        <v>120</v>
      </c>
      <c r="G30" s="6">
        <f t="shared" si="4"/>
        <v>381.57</v>
      </c>
      <c r="H30" s="6">
        <v>127.15</v>
      </c>
      <c r="I30" s="6">
        <v>127.21</v>
      </c>
      <c r="J30" s="6">
        <v>127.21</v>
      </c>
      <c r="K30" s="6">
        <v>0</v>
      </c>
      <c r="L30" s="6">
        <f t="shared" si="3"/>
        <v>127192</v>
      </c>
      <c r="M30" s="17"/>
    </row>
    <row r="31" spans="1:13" s="9" customFormat="1" ht="19.5" customHeight="1">
      <c r="A31" s="6">
        <v>25</v>
      </c>
      <c r="B31" s="6" t="s">
        <v>48</v>
      </c>
      <c r="C31" s="5" t="s">
        <v>49</v>
      </c>
      <c r="D31" s="6">
        <v>110</v>
      </c>
      <c r="E31" s="6"/>
      <c r="F31" s="6">
        <v>110</v>
      </c>
      <c r="G31" s="6">
        <f t="shared" si="4"/>
        <v>330.4</v>
      </c>
      <c r="H31" s="6">
        <v>110.12</v>
      </c>
      <c r="I31" s="6">
        <v>110.14</v>
      </c>
      <c r="J31" s="6">
        <v>110.14</v>
      </c>
      <c r="K31" s="6">
        <v>0</v>
      </c>
      <c r="L31" s="6">
        <f t="shared" si="3"/>
        <v>110134</v>
      </c>
      <c r="M31" s="17"/>
    </row>
    <row r="32" spans="1:13" s="9" customFormat="1" ht="19.5" customHeight="1">
      <c r="A32" s="6">
        <v>26</v>
      </c>
      <c r="B32" s="6" t="s">
        <v>50</v>
      </c>
      <c r="C32" s="5" t="s">
        <v>43</v>
      </c>
      <c r="D32" s="6">
        <v>115</v>
      </c>
      <c r="E32" s="6"/>
      <c r="F32" s="6">
        <v>115</v>
      </c>
      <c r="G32" s="6">
        <f t="shared" si="4"/>
        <v>264.97999999999996</v>
      </c>
      <c r="H32" s="6">
        <v>112.08</v>
      </c>
      <c r="I32" s="6">
        <v>113</v>
      </c>
      <c r="J32" s="6">
        <v>39.9</v>
      </c>
      <c r="K32" s="6">
        <v>0</v>
      </c>
      <c r="L32" s="6">
        <f t="shared" si="3"/>
        <v>90794</v>
      </c>
      <c r="M32" s="17"/>
    </row>
    <row r="33" spans="1:13" ht="19.5" customHeight="1">
      <c r="A33" s="6">
        <v>27</v>
      </c>
      <c r="B33" s="6" t="s">
        <v>51</v>
      </c>
      <c r="C33" s="5" t="s">
        <v>52</v>
      </c>
      <c r="D33" s="6">
        <v>543.146</v>
      </c>
      <c r="E33" s="6"/>
      <c r="F33" s="6">
        <v>543.146</v>
      </c>
      <c r="G33" s="6">
        <f t="shared" si="4"/>
        <v>1077.6</v>
      </c>
      <c r="H33" s="6">
        <v>206.75</v>
      </c>
      <c r="I33" s="6">
        <v>515.07</v>
      </c>
      <c r="J33" s="6">
        <v>343.16</v>
      </c>
      <c r="K33" s="6">
        <v>12.62</v>
      </c>
      <c r="L33" s="6">
        <f aca="true" t="shared" si="5" ref="L33:L38">H33*300+I33*400+J33*300+K33*300</f>
        <v>374787</v>
      </c>
      <c r="M33" s="18"/>
    </row>
    <row r="34" spans="1:13" ht="19.5" customHeight="1">
      <c r="A34" s="6">
        <v>28</v>
      </c>
      <c r="B34" s="6" t="s">
        <v>53</v>
      </c>
      <c r="C34" s="5" t="s">
        <v>54</v>
      </c>
      <c r="D34" s="6">
        <v>108</v>
      </c>
      <c r="E34" s="6"/>
      <c r="F34" s="6">
        <v>108</v>
      </c>
      <c r="G34" s="6">
        <f t="shared" si="4"/>
        <v>106.36</v>
      </c>
      <c r="H34" s="6"/>
      <c r="I34" s="6">
        <v>106.36</v>
      </c>
      <c r="J34" s="6"/>
      <c r="K34" s="6"/>
      <c r="L34" s="6">
        <f t="shared" si="5"/>
        <v>42544</v>
      </c>
      <c r="M34" s="18"/>
    </row>
    <row r="35" spans="1:13" ht="19.5" customHeight="1">
      <c r="A35" s="6">
        <v>29</v>
      </c>
      <c r="B35" s="6" t="s">
        <v>55</v>
      </c>
      <c r="C35" s="5" t="s">
        <v>56</v>
      </c>
      <c r="D35" s="6">
        <v>105</v>
      </c>
      <c r="E35" s="6"/>
      <c r="F35" s="6">
        <v>105</v>
      </c>
      <c r="G35" s="6">
        <f aca="true" t="shared" si="6" ref="G35:G47">SUM(H35:K35)</f>
        <v>78.14</v>
      </c>
      <c r="H35" s="6"/>
      <c r="I35" s="6">
        <v>78.14</v>
      </c>
      <c r="J35" s="6"/>
      <c r="K35" s="6"/>
      <c r="L35" s="6">
        <f t="shared" si="5"/>
        <v>31256</v>
      </c>
      <c r="M35" s="18"/>
    </row>
    <row r="36" spans="1:13" ht="19.5" customHeight="1">
      <c r="A36" s="6">
        <v>30</v>
      </c>
      <c r="B36" s="6" t="s">
        <v>57</v>
      </c>
      <c r="C36" s="5" t="s">
        <v>58</v>
      </c>
      <c r="D36" s="6">
        <v>213</v>
      </c>
      <c r="E36" s="6"/>
      <c r="F36" s="6">
        <v>213</v>
      </c>
      <c r="G36" s="6">
        <f t="shared" si="6"/>
        <v>439.25</v>
      </c>
      <c r="H36" s="6">
        <v>96.77</v>
      </c>
      <c r="I36" s="6">
        <v>205.17</v>
      </c>
      <c r="J36" s="6">
        <v>137.31</v>
      </c>
      <c r="K36" s="6"/>
      <c r="L36" s="6">
        <f t="shared" si="5"/>
        <v>152292</v>
      </c>
      <c r="M36" s="18"/>
    </row>
    <row r="37" spans="1:13" ht="19.5" customHeight="1">
      <c r="A37" s="6">
        <v>31</v>
      </c>
      <c r="B37" s="6" t="s">
        <v>59</v>
      </c>
      <c r="C37" s="5" t="s">
        <v>60</v>
      </c>
      <c r="D37" s="6">
        <v>135</v>
      </c>
      <c r="E37" s="6"/>
      <c r="F37" s="6">
        <v>135</v>
      </c>
      <c r="G37" s="6">
        <f t="shared" si="6"/>
        <v>309.90999999999997</v>
      </c>
      <c r="H37" s="6">
        <v>91.91</v>
      </c>
      <c r="I37" s="6">
        <v>127.68</v>
      </c>
      <c r="J37" s="6">
        <v>90.32</v>
      </c>
      <c r="K37" s="6"/>
      <c r="L37" s="6">
        <f t="shared" si="5"/>
        <v>105741</v>
      </c>
      <c r="M37" s="18"/>
    </row>
    <row r="38" spans="1:13" ht="19.5" customHeight="1">
      <c r="A38" s="6">
        <v>32</v>
      </c>
      <c r="B38" s="6" t="s">
        <v>61</v>
      </c>
      <c r="C38" s="5" t="s">
        <v>62</v>
      </c>
      <c r="D38" s="6">
        <v>102</v>
      </c>
      <c r="E38" s="6"/>
      <c r="F38" s="6">
        <v>102</v>
      </c>
      <c r="G38" s="6">
        <f t="shared" si="6"/>
        <v>98.52</v>
      </c>
      <c r="H38" s="6"/>
      <c r="I38" s="6">
        <v>98.52</v>
      </c>
      <c r="J38" s="6"/>
      <c r="K38" s="6"/>
      <c r="L38" s="6">
        <f t="shared" si="5"/>
        <v>39408</v>
      </c>
      <c r="M38" s="18"/>
    </row>
    <row r="39" spans="1:13" ht="19.5" customHeight="1">
      <c r="A39" s="6">
        <v>33</v>
      </c>
      <c r="B39" s="6" t="s">
        <v>63</v>
      </c>
      <c r="C39" s="5" t="s">
        <v>62</v>
      </c>
      <c r="D39" s="6">
        <v>111</v>
      </c>
      <c r="E39" s="6"/>
      <c r="F39" s="6">
        <v>111</v>
      </c>
      <c r="G39" s="6">
        <f t="shared" si="6"/>
        <v>163.59</v>
      </c>
      <c r="H39" s="6">
        <v>57.88</v>
      </c>
      <c r="I39" s="6">
        <v>105.71</v>
      </c>
      <c r="J39" s="6"/>
      <c r="K39" s="6"/>
      <c r="L39" s="6">
        <f aca="true" t="shared" si="7" ref="L39:L50">H39*300+I39*400+J39*300+K39*300</f>
        <v>59648</v>
      </c>
      <c r="M39" s="18"/>
    </row>
    <row r="40" spans="1:13" ht="19.5" customHeight="1">
      <c r="A40" s="6">
        <v>34</v>
      </c>
      <c r="B40" s="6" t="s">
        <v>64</v>
      </c>
      <c r="C40" s="5" t="s">
        <v>65</v>
      </c>
      <c r="D40" s="6">
        <v>343.15</v>
      </c>
      <c r="E40" s="6"/>
      <c r="F40" s="6">
        <v>343.15</v>
      </c>
      <c r="G40" s="6">
        <f t="shared" si="6"/>
        <v>720.19</v>
      </c>
      <c r="H40" s="6">
        <v>224.11</v>
      </c>
      <c r="I40" s="6">
        <v>300.63</v>
      </c>
      <c r="J40" s="6">
        <v>195.45</v>
      </c>
      <c r="K40" s="6"/>
      <c r="L40" s="6">
        <f t="shared" si="7"/>
        <v>246120</v>
      </c>
      <c r="M40" s="18"/>
    </row>
    <row r="41" spans="1:13" ht="19.5" customHeight="1">
      <c r="A41" s="6">
        <v>35</v>
      </c>
      <c r="B41" s="6" t="s">
        <v>66</v>
      </c>
      <c r="C41" s="5" t="s">
        <v>67</v>
      </c>
      <c r="D41" s="6">
        <v>80.53</v>
      </c>
      <c r="E41" s="6"/>
      <c r="F41" s="6">
        <v>80.53</v>
      </c>
      <c r="G41" s="6">
        <f t="shared" si="6"/>
        <v>182.88</v>
      </c>
      <c r="H41" s="6">
        <v>67.79</v>
      </c>
      <c r="I41" s="6">
        <v>71.49</v>
      </c>
      <c r="J41" s="6">
        <v>43.6</v>
      </c>
      <c r="K41" s="6"/>
      <c r="L41" s="6">
        <f t="shared" si="7"/>
        <v>62013</v>
      </c>
      <c r="M41" s="18"/>
    </row>
    <row r="42" spans="1:13" ht="19.5" customHeight="1">
      <c r="A42" s="6">
        <v>36</v>
      </c>
      <c r="B42" s="6" t="s">
        <v>68</v>
      </c>
      <c r="C42" s="5" t="s">
        <v>67</v>
      </c>
      <c r="D42" s="6">
        <v>247.77</v>
      </c>
      <c r="E42" s="6"/>
      <c r="F42" s="6">
        <v>247.77</v>
      </c>
      <c r="G42" s="6">
        <f t="shared" si="6"/>
        <v>782.69</v>
      </c>
      <c r="H42" s="6">
        <v>296.21</v>
      </c>
      <c r="I42" s="6">
        <v>243.24</v>
      </c>
      <c r="J42" s="6">
        <v>243.24</v>
      </c>
      <c r="K42" s="6"/>
      <c r="L42" s="6">
        <f t="shared" si="7"/>
        <v>259131</v>
      </c>
      <c r="M42" s="18"/>
    </row>
    <row r="43" spans="1:13" ht="19.5" customHeight="1">
      <c r="A43" s="6">
        <v>37</v>
      </c>
      <c r="B43" s="6" t="s">
        <v>69</v>
      </c>
      <c r="C43" s="5" t="s">
        <v>67</v>
      </c>
      <c r="D43" s="6">
        <v>438.16</v>
      </c>
      <c r="E43" s="6"/>
      <c r="F43" s="6">
        <v>438.16</v>
      </c>
      <c r="G43" s="6">
        <f t="shared" si="6"/>
        <v>654.07</v>
      </c>
      <c r="H43" s="6">
        <v>95.32</v>
      </c>
      <c r="I43" s="6">
        <v>380.85</v>
      </c>
      <c r="J43" s="6">
        <v>177.9</v>
      </c>
      <c r="K43" s="6"/>
      <c r="L43" s="6">
        <f t="shared" si="7"/>
        <v>234306</v>
      </c>
      <c r="M43" s="18"/>
    </row>
    <row r="44" spans="1:13" ht="19.5" customHeight="1">
      <c r="A44" s="6">
        <v>38</v>
      </c>
      <c r="B44" s="6" t="s">
        <v>70</v>
      </c>
      <c r="C44" s="5" t="s">
        <v>71</v>
      </c>
      <c r="D44" s="6">
        <v>165</v>
      </c>
      <c r="E44" s="6"/>
      <c r="F44" s="6">
        <v>165</v>
      </c>
      <c r="G44" s="6">
        <f t="shared" si="6"/>
        <v>99.64</v>
      </c>
      <c r="H44" s="6"/>
      <c r="I44" s="6">
        <v>99.64</v>
      </c>
      <c r="J44" s="6"/>
      <c r="K44" s="6"/>
      <c r="L44" s="6">
        <f t="shared" si="7"/>
        <v>39856</v>
      </c>
      <c r="M44" s="18"/>
    </row>
    <row r="45" spans="1:13" ht="19.5" customHeight="1">
      <c r="A45" s="6">
        <v>39</v>
      </c>
      <c r="B45" s="6" t="s">
        <v>72</v>
      </c>
      <c r="C45" s="5" t="s">
        <v>73</v>
      </c>
      <c r="D45" s="6">
        <v>56</v>
      </c>
      <c r="E45" s="6"/>
      <c r="F45" s="6">
        <v>56</v>
      </c>
      <c r="G45" s="6">
        <f t="shared" si="6"/>
        <v>91.86</v>
      </c>
      <c r="H45" s="6">
        <v>39.43</v>
      </c>
      <c r="I45" s="6">
        <v>52.43</v>
      </c>
      <c r="J45" s="6"/>
      <c r="K45" s="6"/>
      <c r="L45" s="6">
        <f t="shared" si="7"/>
        <v>32801</v>
      </c>
      <c r="M45" s="18"/>
    </row>
    <row r="46" spans="1:13" ht="19.5" customHeight="1">
      <c r="A46" s="6">
        <v>40</v>
      </c>
      <c r="B46" s="6" t="s">
        <v>74</v>
      </c>
      <c r="C46" s="5" t="s">
        <v>75</v>
      </c>
      <c r="D46" s="6">
        <v>187.2</v>
      </c>
      <c r="E46" s="6"/>
      <c r="F46" s="6">
        <v>187.2</v>
      </c>
      <c r="G46" s="6">
        <f t="shared" si="6"/>
        <v>336.59000000000003</v>
      </c>
      <c r="H46" s="6">
        <v>143.23</v>
      </c>
      <c r="I46" s="6">
        <v>193.36</v>
      </c>
      <c r="J46" s="6"/>
      <c r="K46" s="6"/>
      <c r="L46" s="6">
        <f t="shared" si="7"/>
        <v>120313</v>
      </c>
      <c r="M46" s="18"/>
    </row>
    <row r="47" spans="1:13" ht="19.5" customHeight="1">
      <c r="A47" s="6">
        <v>41</v>
      </c>
      <c r="B47" s="6" t="s">
        <v>76</v>
      </c>
      <c r="C47" s="5" t="s">
        <v>77</v>
      </c>
      <c r="D47" s="6">
        <v>50</v>
      </c>
      <c r="E47" s="6"/>
      <c r="F47" s="6">
        <v>50</v>
      </c>
      <c r="G47" s="6">
        <f t="shared" si="6"/>
        <v>50.68</v>
      </c>
      <c r="H47" s="6"/>
      <c r="I47" s="6">
        <v>50.68</v>
      </c>
      <c r="J47" s="6"/>
      <c r="K47" s="6"/>
      <c r="L47" s="6">
        <f t="shared" si="7"/>
        <v>20272</v>
      </c>
      <c r="M47" s="18"/>
    </row>
    <row r="48" spans="1:13" ht="19.5" customHeight="1">
      <c r="A48" s="6">
        <v>42</v>
      </c>
      <c r="B48" s="6" t="s">
        <v>78</v>
      </c>
      <c r="C48" s="5" t="s">
        <v>79</v>
      </c>
      <c r="D48" s="6">
        <v>263.07</v>
      </c>
      <c r="E48" s="6"/>
      <c r="F48" s="6">
        <v>263.07</v>
      </c>
      <c r="G48" s="6">
        <f aca="true" t="shared" si="8" ref="G48:G62">SUM(H48:K48)</f>
        <v>535.97</v>
      </c>
      <c r="H48" s="6">
        <v>99.6</v>
      </c>
      <c r="I48" s="6">
        <v>260.1</v>
      </c>
      <c r="J48" s="6">
        <v>176.27</v>
      </c>
      <c r="K48" s="6"/>
      <c r="L48" s="6">
        <f t="shared" si="7"/>
        <v>186801</v>
      </c>
      <c r="M48" s="18"/>
    </row>
    <row r="49" spans="1:13" ht="19.5" customHeight="1">
      <c r="A49" s="6">
        <v>43</v>
      </c>
      <c r="B49" s="6" t="s">
        <v>80</v>
      </c>
      <c r="C49" s="5" t="s">
        <v>77</v>
      </c>
      <c r="D49" s="6">
        <v>118.93</v>
      </c>
      <c r="E49" s="6"/>
      <c r="F49" s="6">
        <v>118.93</v>
      </c>
      <c r="G49" s="6">
        <f t="shared" si="8"/>
        <v>193.26</v>
      </c>
      <c r="H49" s="6"/>
      <c r="I49" s="6">
        <v>104.27</v>
      </c>
      <c r="J49" s="6">
        <v>88.99</v>
      </c>
      <c r="K49" s="6"/>
      <c r="L49" s="6">
        <f t="shared" si="7"/>
        <v>68405</v>
      </c>
      <c r="M49" s="18"/>
    </row>
    <row r="50" spans="1:13" ht="19.5" customHeight="1">
      <c r="A50" s="6">
        <v>44</v>
      </c>
      <c r="B50" s="6" t="s">
        <v>81</v>
      </c>
      <c r="C50" s="5" t="s">
        <v>82</v>
      </c>
      <c r="D50" s="6">
        <v>457.2</v>
      </c>
      <c r="E50" s="6"/>
      <c r="F50" s="6">
        <v>457.2</v>
      </c>
      <c r="G50" s="6">
        <f t="shared" si="8"/>
        <v>983.9599999999999</v>
      </c>
      <c r="H50" s="6">
        <v>212.69</v>
      </c>
      <c r="I50" s="6">
        <v>452.38</v>
      </c>
      <c r="J50" s="6">
        <v>318.89</v>
      </c>
      <c r="K50" s="6"/>
      <c r="L50" s="6">
        <f t="shared" si="7"/>
        <v>340426</v>
      </c>
      <c r="M50" s="18"/>
    </row>
    <row r="51" spans="1:13" ht="19.5" customHeight="1">
      <c r="A51" s="6">
        <v>45</v>
      </c>
      <c r="B51" s="6" t="s">
        <v>83</v>
      </c>
      <c r="C51" s="5" t="s">
        <v>84</v>
      </c>
      <c r="D51" s="6">
        <v>32</v>
      </c>
      <c r="E51" s="6"/>
      <c r="F51" s="6">
        <v>32</v>
      </c>
      <c r="G51" s="6">
        <f t="shared" si="8"/>
        <v>65.98</v>
      </c>
      <c r="H51" s="6"/>
      <c r="I51" s="6">
        <v>32.99</v>
      </c>
      <c r="J51" s="6">
        <v>32.99</v>
      </c>
      <c r="K51" s="6"/>
      <c r="L51" s="6">
        <f>H51*300+I51*300+J51*300+K51*300</f>
        <v>19794</v>
      </c>
      <c r="M51" s="18"/>
    </row>
    <row r="52" spans="1:13" ht="19.5" customHeight="1">
      <c r="A52" s="6">
        <v>46</v>
      </c>
      <c r="B52" s="6" t="s">
        <v>85</v>
      </c>
      <c r="C52" s="5" t="s">
        <v>86</v>
      </c>
      <c r="D52" s="6">
        <v>285</v>
      </c>
      <c r="E52" s="6"/>
      <c r="F52" s="6">
        <v>285</v>
      </c>
      <c r="G52" s="6">
        <f t="shared" si="8"/>
        <v>754.1200000000001</v>
      </c>
      <c r="H52" s="6">
        <v>206.96</v>
      </c>
      <c r="I52" s="6">
        <v>274.35</v>
      </c>
      <c r="J52" s="6">
        <v>272.81</v>
      </c>
      <c r="K52" s="6"/>
      <c r="L52" s="6">
        <f aca="true" t="shared" si="9" ref="L52:L59">H52*300+I52*400+J52*300+K52*300</f>
        <v>253671</v>
      </c>
      <c r="M52" s="18"/>
    </row>
    <row r="53" spans="1:13" ht="19.5" customHeight="1">
      <c r="A53" s="6">
        <v>47</v>
      </c>
      <c r="B53" s="6" t="s">
        <v>87</v>
      </c>
      <c r="C53" s="5" t="s">
        <v>88</v>
      </c>
      <c r="D53" s="6">
        <v>196</v>
      </c>
      <c r="E53" s="6"/>
      <c r="F53" s="6">
        <v>196</v>
      </c>
      <c r="G53" s="6">
        <f t="shared" si="8"/>
        <v>439.03000000000003</v>
      </c>
      <c r="H53" s="6">
        <v>184.73</v>
      </c>
      <c r="I53" s="6">
        <v>219.51</v>
      </c>
      <c r="J53" s="6">
        <v>34.79</v>
      </c>
      <c r="K53" s="6"/>
      <c r="L53" s="6">
        <f t="shared" si="9"/>
        <v>153660</v>
      </c>
      <c r="M53" s="18"/>
    </row>
    <row r="54" spans="1:13" ht="19.5" customHeight="1">
      <c r="A54" s="6">
        <v>48</v>
      </c>
      <c r="B54" s="6" t="s">
        <v>89</v>
      </c>
      <c r="C54" s="5" t="s">
        <v>90</v>
      </c>
      <c r="D54" s="6">
        <v>106</v>
      </c>
      <c r="E54" s="6"/>
      <c r="F54" s="6">
        <v>106</v>
      </c>
      <c r="G54" s="6">
        <f t="shared" si="8"/>
        <v>252.60999999999999</v>
      </c>
      <c r="H54" s="6">
        <v>106.82</v>
      </c>
      <c r="I54" s="6">
        <v>106.82</v>
      </c>
      <c r="J54" s="6">
        <v>38.97</v>
      </c>
      <c r="K54" s="6"/>
      <c r="L54" s="6">
        <f t="shared" si="9"/>
        <v>86465</v>
      </c>
      <c r="M54" s="18"/>
    </row>
    <row r="55" spans="1:13" ht="19.5" customHeight="1">
      <c r="A55" s="6">
        <v>49</v>
      </c>
      <c r="B55" s="6" t="s">
        <v>91</v>
      </c>
      <c r="C55" s="5" t="s">
        <v>90</v>
      </c>
      <c r="D55" s="6">
        <v>59.5</v>
      </c>
      <c r="E55" s="6"/>
      <c r="F55" s="6">
        <v>59.5</v>
      </c>
      <c r="G55" s="6">
        <f t="shared" si="8"/>
        <v>160.85000000000002</v>
      </c>
      <c r="H55" s="6">
        <v>42.31</v>
      </c>
      <c r="I55" s="6">
        <v>59.27</v>
      </c>
      <c r="J55" s="6">
        <v>59.27</v>
      </c>
      <c r="K55" s="6"/>
      <c r="L55" s="6">
        <f t="shared" si="9"/>
        <v>54182</v>
      </c>
      <c r="M55" s="18"/>
    </row>
    <row r="56" spans="1:13" ht="19.5" customHeight="1">
      <c r="A56" s="6">
        <v>50</v>
      </c>
      <c r="B56" s="6" t="s">
        <v>39</v>
      </c>
      <c r="C56" s="5" t="s">
        <v>90</v>
      </c>
      <c r="D56" s="6">
        <v>101</v>
      </c>
      <c r="E56" s="6"/>
      <c r="F56" s="6">
        <v>101</v>
      </c>
      <c r="G56" s="6">
        <f t="shared" si="8"/>
        <v>177.8</v>
      </c>
      <c r="H56" s="6"/>
      <c r="I56" s="6">
        <v>88.72</v>
      </c>
      <c r="J56" s="6">
        <v>89.08</v>
      </c>
      <c r="K56" s="6"/>
      <c r="L56" s="6">
        <f t="shared" si="9"/>
        <v>62212</v>
      </c>
      <c r="M56" s="18" t="s">
        <v>92</v>
      </c>
    </row>
    <row r="57" spans="1:13" ht="19.5" customHeight="1">
      <c r="A57" s="6">
        <v>51</v>
      </c>
      <c r="B57" s="6" t="s">
        <v>40</v>
      </c>
      <c r="C57" s="5" t="s">
        <v>90</v>
      </c>
      <c r="D57" s="6">
        <v>135</v>
      </c>
      <c r="E57" s="6"/>
      <c r="F57" s="6">
        <v>135</v>
      </c>
      <c r="G57" s="6">
        <f t="shared" si="8"/>
        <v>361.5</v>
      </c>
      <c r="H57" s="6">
        <v>87.9</v>
      </c>
      <c r="I57" s="6">
        <v>136.8</v>
      </c>
      <c r="J57" s="6">
        <v>136.8</v>
      </c>
      <c r="K57" s="6"/>
      <c r="L57" s="6">
        <f t="shared" si="9"/>
        <v>122130</v>
      </c>
      <c r="M57" s="18" t="s">
        <v>92</v>
      </c>
    </row>
    <row r="58" spans="1:13" ht="15">
      <c r="A58" s="6">
        <v>52</v>
      </c>
      <c r="B58" s="6" t="s">
        <v>38</v>
      </c>
      <c r="C58" s="5" t="s">
        <v>90</v>
      </c>
      <c r="D58" s="6">
        <v>42.5</v>
      </c>
      <c r="E58" s="6"/>
      <c r="F58" s="6">
        <v>42.5</v>
      </c>
      <c r="G58" s="6">
        <f t="shared" si="8"/>
        <v>130.29</v>
      </c>
      <c r="H58" s="6">
        <v>43.43</v>
      </c>
      <c r="I58" s="6">
        <v>43.43</v>
      </c>
      <c r="J58" s="6">
        <v>43.43</v>
      </c>
      <c r="K58" s="6"/>
      <c r="L58" s="6">
        <f t="shared" si="9"/>
        <v>43430</v>
      </c>
      <c r="M58" s="18" t="s">
        <v>92</v>
      </c>
    </row>
    <row r="59" spans="1:13" ht="19.5" customHeight="1">
      <c r="A59" s="6">
        <v>53</v>
      </c>
      <c r="B59" s="6" t="s">
        <v>93</v>
      </c>
      <c r="C59" s="5" t="s">
        <v>94</v>
      </c>
      <c r="D59" s="6">
        <v>231.4</v>
      </c>
      <c r="E59" s="6"/>
      <c r="F59" s="6">
        <v>231.4</v>
      </c>
      <c r="G59" s="6">
        <f t="shared" si="8"/>
        <v>463.52000000000004</v>
      </c>
      <c r="H59" s="6">
        <v>123.54</v>
      </c>
      <c r="I59" s="6">
        <v>229.93</v>
      </c>
      <c r="J59" s="6">
        <v>110.05</v>
      </c>
      <c r="K59" s="6"/>
      <c r="L59" s="6">
        <f t="shared" si="9"/>
        <v>162049</v>
      </c>
      <c r="M59" s="18"/>
    </row>
    <row r="60" spans="1:13" ht="19.5" customHeight="1">
      <c r="A60" s="6">
        <v>54</v>
      </c>
      <c r="B60" s="6" t="s">
        <v>95</v>
      </c>
      <c r="C60" s="5" t="s">
        <v>96</v>
      </c>
      <c r="D60" s="6">
        <v>163.26</v>
      </c>
      <c r="E60" s="6"/>
      <c r="F60" s="6">
        <v>163.26</v>
      </c>
      <c r="G60" s="6">
        <f t="shared" si="8"/>
        <v>245.01</v>
      </c>
      <c r="H60" s="6"/>
      <c r="I60" s="6">
        <v>161.71</v>
      </c>
      <c r="J60" s="6">
        <v>83.3</v>
      </c>
      <c r="K60" s="6"/>
      <c r="L60" s="6">
        <f aca="true" t="shared" si="10" ref="L60:L68">H60*300+I60*400+J60*300+K60*300</f>
        <v>89674</v>
      </c>
      <c r="M60" s="18"/>
    </row>
    <row r="61" spans="1:13" ht="19.5" customHeight="1">
      <c r="A61" s="6">
        <v>55</v>
      </c>
      <c r="B61" s="6" t="s">
        <v>97</v>
      </c>
      <c r="C61" s="5" t="s">
        <v>98</v>
      </c>
      <c r="D61" s="6">
        <v>147</v>
      </c>
      <c r="E61" s="6"/>
      <c r="F61" s="6">
        <v>147</v>
      </c>
      <c r="G61" s="6">
        <f t="shared" si="8"/>
        <v>143.04</v>
      </c>
      <c r="H61" s="6"/>
      <c r="I61" s="6">
        <v>143.04</v>
      </c>
      <c r="J61" s="6"/>
      <c r="K61" s="6"/>
      <c r="L61" s="6">
        <f t="shared" si="10"/>
        <v>57216</v>
      </c>
      <c r="M61" s="18"/>
    </row>
    <row r="62" spans="1:13" ht="19.5" customHeight="1">
      <c r="A62" s="6">
        <v>56</v>
      </c>
      <c r="B62" s="6" t="s">
        <v>99</v>
      </c>
      <c r="C62" s="5" t="s">
        <v>100</v>
      </c>
      <c r="D62" s="6">
        <v>63</v>
      </c>
      <c r="E62" s="6"/>
      <c r="F62" s="6">
        <v>63</v>
      </c>
      <c r="G62" s="6">
        <f t="shared" si="8"/>
        <v>62.45</v>
      </c>
      <c r="H62" s="6"/>
      <c r="I62" s="6">
        <v>62.45</v>
      </c>
      <c r="J62" s="6"/>
      <c r="K62" s="6"/>
      <c r="L62" s="6">
        <f t="shared" si="10"/>
        <v>24980</v>
      </c>
      <c r="M62" s="18"/>
    </row>
    <row r="63" spans="1:13" ht="19.5" customHeight="1">
      <c r="A63" s="6">
        <v>57</v>
      </c>
      <c r="B63" s="6" t="s">
        <v>101</v>
      </c>
      <c r="C63" s="5" t="s">
        <v>100</v>
      </c>
      <c r="D63" s="6">
        <v>57.6</v>
      </c>
      <c r="E63" s="6"/>
      <c r="F63" s="6">
        <v>57.6</v>
      </c>
      <c r="G63" s="6">
        <f aca="true" t="shared" si="11" ref="G63:G71">SUM(H63:K63)</f>
        <v>60.44</v>
      </c>
      <c r="H63" s="6"/>
      <c r="I63" s="6">
        <v>60.44</v>
      </c>
      <c r="J63" s="6"/>
      <c r="K63" s="6"/>
      <c r="L63" s="6">
        <f t="shared" si="10"/>
        <v>24176</v>
      </c>
      <c r="M63" s="18"/>
    </row>
    <row r="64" spans="1:13" ht="19.5" customHeight="1">
      <c r="A64" s="6">
        <v>58</v>
      </c>
      <c r="B64" s="6" t="s">
        <v>102</v>
      </c>
      <c r="C64" s="5" t="s">
        <v>100</v>
      </c>
      <c r="D64" s="6">
        <v>95</v>
      </c>
      <c r="E64" s="6"/>
      <c r="F64" s="6">
        <v>95</v>
      </c>
      <c r="G64" s="6">
        <f t="shared" si="11"/>
        <v>170.3</v>
      </c>
      <c r="H64" s="6"/>
      <c r="I64" s="6">
        <v>85.15</v>
      </c>
      <c r="J64" s="6">
        <v>85.15</v>
      </c>
      <c r="K64" s="6"/>
      <c r="L64" s="6">
        <f t="shared" si="10"/>
        <v>59605</v>
      </c>
      <c r="M64" s="18"/>
    </row>
    <row r="65" spans="1:13" ht="19.5" customHeight="1">
      <c r="A65" s="6">
        <v>59</v>
      </c>
      <c r="B65" s="6" t="s">
        <v>103</v>
      </c>
      <c r="C65" s="5" t="s">
        <v>104</v>
      </c>
      <c r="D65" s="6">
        <v>513</v>
      </c>
      <c r="E65" s="6"/>
      <c r="F65" s="6">
        <v>513</v>
      </c>
      <c r="G65" s="6">
        <f t="shared" si="11"/>
        <v>833.7</v>
      </c>
      <c r="H65" s="6">
        <v>182.97</v>
      </c>
      <c r="I65" s="6">
        <v>488.6</v>
      </c>
      <c r="J65" s="6">
        <v>162.13</v>
      </c>
      <c r="K65" s="6"/>
      <c r="L65" s="6">
        <f t="shared" si="10"/>
        <v>298970</v>
      </c>
      <c r="M65" s="18"/>
    </row>
    <row r="66" spans="1:13" ht="19.5" customHeight="1">
      <c r="A66" s="6">
        <v>60</v>
      </c>
      <c r="B66" s="6" t="s">
        <v>105</v>
      </c>
      <c r="C66" s="5" t="s">
        <v>104</v>
      </c>
      <c r="D66" s="6">
        <v>80</v>
      </c>
      <c r="E66" s="6"/>
      <c r="F66" s="6">
        <v>80</v>
      </c>
      <c r="G66" s="6">
        <f t="shared" si="11"/>
        <v>240.95</v>
      </c>
      <c r="H66" s="6">
        <v>79.47</v>
      </c>
      <c r="I66" s="6">
        <v>80.74</v>
      </c>
      <c r="J66" s="6">
        <v>80.74</v>
      </c>
      <c r="K66" s="6"/>
      <c r="L66" s="6">
        <f t="shared" si="10"/>
        <v>80359</v>
      </c>
      <c r="M66" s="18"/>
    </row>
    <row r="67" spans="1:13" ht="19.5" customHeight="1">
      <c r="A67" s="6">
        <v>61</v>
      </c>
      <c r="B67" s="6" t="s">
        <v>106</v>
      </c>
      <c r="C67" s="5" t="s">
        <v>107</v>
      </c>
      <c r="D67" s="6">
        <v>66</v>
      </c>
      <c r="E67" s="6"/>
      <c r="F67" s="6">
        <v>66</v>
      </c>
      <c r="G67" s="6">
        <f t="shared" si="11"/>
        <v>132.96</v>
      </c>
      <c r="H67" s="6"/>
      <c r="I67" s="6">
        <v>66.48</v>
      </c>
      <c r="J67" s="6">
        <v>66.48</v>
      </c>
      <c r="K67" s="6"/>
      <c r="L67" s="6">
        <f t="shared" si="10"/>
        <v>46536</v>
      </c>
      <c r="M67" s="18"/>
    </row>
    <row r="68" spans="1:13" ht="19.5" customHeight="1">
      <c r="A68" s="6">
        <v>62</v>
      </c>
      <c r="B68" s="6" t="s">
        <v>108</v>
      </c>
      <c r="C68" s="5" t="s">
        <v>107</v>
      </c>
      <c r="D68" s="6">
        <v>69</v>
      </c>
      <c r="E68" s="6"/>
      <c r="F68" s="6">
        <v>69</v>
      </c>
      <c r="G68" s="6">
        <f t="shared" si="11"/>
        <v>143.5</v>
      </c>
      <c r="H68" s="6"/>
      <c r="I68" s="6">
        <v>71.75</v>
      </c>
      <c r="J68" s="6">
        <v>71.75</v>
      </c>
      <c r="K68" s="6"/>
      <c r="L68" s="6">
        <f t="shared" si="10"/>
        <v>50225</v>
      </c>
      <c r="M68" s="18"/>
    </row>
    <row r="69" spans="1:13" ht="19.5" customHeight="1">
      <c r="A69" s="6">
        <v>63</v>
      </c>
      <c r="B69" s="6" t="s">
        <v>109</v>
      </c>
      <c r="C69" s="5" t="s">
        <v>107</v>
      </c>
      <c r="D69" s="6">
        <v>40</v>
      </c>
      <c r="E69" s="6"/>
      <c r="F69" s="6">
        <v>40</v>
      </c>
      <c r="G69" s="6">
        <f t="shared" si="11"/>
        <v>80.03999999999999</v>
      </c>
      <c r="H69" s="6"/>
      <c r="I69" s="6">
        <v>39.87</v>
      </c>
      <c r="J69" s="6">
        <v>40.17</v>
      </c>
      <c r="K69" s="6"/>
      <c r="L69" s="6">
        <f>H69*300+I69*300+J69*300+K69*300</f>
        <v>24012</v>
      </c>
      <c r="M69" s="18"/>
    </row>
    <row r="70" spans="1:13" ht="25.5">
      <c r="A70" s="6">
        <v>64</v>
      </c>
      <c r="B70" s="5" t="s">
        <v>110</v>
      </c>
      <c r="C70" s="5" t="s">
        <v>111</v>
      </c>
      <c r="D70" s="6">
        <v>537.387</v>
      </c>
      <c r="E70" s="6"/>
      <c r="F70" s="6">
        <v>537.387</v>
      </c>
      <c r="G70" s="6">
        <f t="shared" si="11"/>
        <v>874.5400000000001</v>
      </c>
      <c r="H70" s="6">
        <v>337.85</v>
      </c>
      <c r="I70" s="6">
        <v>536.69</v>
      </c>
      <c r="J70" s="6"/>
      <c r="K70" s="6"/>
      <c r="L70" s="6">
        <f>H70*300+I70*400+J70*300+K70*300</f>
        <v>316031</v>
      </c>
      <c r="M70" s="18"/>
    </row>
    <row r="71" spans="1:13" ht="25.5">
      <c r="A71" s="6">
        <v>65</v>
      </c>
      <c r="B71" s="5" t="s">
        <v>22</v>
      </c>
      <c r="C71" s="5" t="s">
        <v>111</v>
      </c>
      <c r="D71" s="6">
        <v>650.1765</v>
      </c>
      <c r="E71" s="6"/>
      <c r="F71" s="6">
        <v>650.1765</v>
      </c>
      <c r="G71" s="6">
        <f t="shared" si="11"/>
        <v>1024.08</v>
      </c>
      <c r="H71" s="6">
        <v>457.21</v>
      </c>
      <c r="I71" s="6">
        <v>566.87</v>
      </c>
      <c r="J71" s="6"/>
      <c r="K71" s="6"/>
      <c r="L71" s="6">
        <f>H71*300+I71*400+J71*300+K71*300</f>
        <v>363911</v>
      </c>
      <c r="M71" s="18" t="s">
        <v>92</v>
      </c>
    </row>
    <row r="72" spans="1:13" s="12" customFormat="1" ht="19.5" customHeight="1">
      <c r="A72" s="19" t="s">
        <v>112</v>
      </c>
      <c r="B72" s="20"/>
      <c r="C72" s="20"/>
      <c r="D72" s="6">
        <f>SUM(D7:D71)</f>
        <v>13039.595600000002</v>
      </c>
      <c r="E72" s="6"/>
      <c r="F72" s="6">
        <f aca="true" t="shared" si="12" ref="E72:L72">SUM(F7:F71)</f>
        <v>13039.595600000002</v>
      </c>
      <c r="G72" s="6">
        <f t="shared" si="12"/>
        <v>21878.489999999998</v>
      </c>
      <c r="H72" s="6">
        <f t="shared" si="12"/>
        <v>5144.630000000001</v>
      </c>
      <c r="I72" s="6">
        <f t="shared" si="12"/>
        <v>11521.980000000005</v>
      </c>
      <c r="J72" s="6">
        <f t="shared" si="12"/>
        <v>5085.94</v>
      </c>
      <c r="K72" s="6">
        <f t="shared" si="12"/>
        <v>125.94</v>
      </c>
      <c r="L72" s="6">
        <f t="shared" si="12"/>
        <v>7708459</v>
      </c>
      <c r="M72" s="18"/>
    </row>
    <row r="76" ht="15">
      <c r="C76" s="8"/>
    </row>
  </sheetData>
  <sheetProtection/>
  <mergeCells count="10">
    <mergeCell ref="A1:M1"/>
    <mergeCell ref="A2:M2"/>
    <mergeCell ref="D5:F5"/>
    <mergeCell ref="G5:K5"/>
    <mergeCell ref="A72:C72"/>
    <mergeCell ref="A5:A6"/>
    <mergeCell ref="B5:B6"/>
    <mergeCell ref="C5:C6"/>
    <mergeCell ref="L5:L6"/>
    <mergeCell ref="M5:M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2" sqref="A2:L2"/>
    </sheetView>
  </sheetViews>
  <sheetFormatPr defaultColWidth="9.00390625" defaultRowHeight="14.25"/>
  <cols>
    <col min="1" max="1" width="4.625" style="0" customWidth="1"/>
    <col min="2" max="2" width="15.125" style="0" customWidth="1"/>
    <col min="3" max="3" width="12.375" style="0" customWidth="1"/>
    <col min="12" max="12" width="9.375" style="0" customWidth="1"/>
  </cols>
  <sheetData>
    <row r="1" spans="1:12" ht="2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2" t="s">
        <v>114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.5">
      <c r="A3" s="3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2</v>
      </c>
    </row>
    <row r="5" spans="1:12" ht="15">
      <c r="A5" s="5" t="s">
        <v>3</v>
      </c>
      <c r="B5" s="5" t="s">
        <v>4</v>
      </c>
      <c r="C5" s="5" t="s">
        <v>5</v>
      </c>
      <c r="D5" s="5" t="s">
        <v>6</v>
      </c>
      <c r="E5" s="5"/>
      <c r="F5" s="5"/>
      <c r="G5" s="5" t="s">
        <v>115</v>
      </c>
      <c r="H5" s="5"/>
      <c r="I5" s="5"/>
      <c r="J5" s="5"/>
      <c r="K5" s="5"/>
      <c r="L5" s="5" t="s">
        <v>8</v>
      </c>
    </row>
    <row r="6" spans="1:12" ht="25.5">
      <c r="A6" s="5"/>
      <c r="B6" s="5"/>
      <c r="C6" s="5"/>
      <c r="D6" s="5" t="s">
        <v>10</v>
      </c>
      <c r="E6" s="5" t="s">
        <v>11</v>
      </c>
      <c r="F6" s="5" t="s">
        <v>12</v>
      </c>
      <c r="G6" s="5" t="s">
        <v>13</v>
      </c>
      <c r="H6" s="5" t="s">
        <v>15</v>
      </c>
      <c r="I6" s="5" t="s">
        <v>16</v>
      </c>
      <c r="J6" s="5" t="s">
        <v>17</v>
      </c>
      <c r="K6" s="5" t="s">
        <v>116</v>
      </c>
      <c r="L6" s="5"/>
    </row>
    <row r="7" spans="1:12" s="9" customFormat="1" ht="25.5">
      <c r="A7" s="6">
        <v>1</v>
      </c>
      <c r="B7" s="6" t="s">
        <v>18</v>
      </c>
      <c r="C7" s="5" t="s">
        <v>19</v>
      </c>
      <c r="D7" s="6">
        <v>115</v>
      </c>
      <c r="E7" s="6"/>
      <c r="F7" s="6">
        <v>115</v>
      </c>
      <c r="G7" s="6">
        <f>SUM(H7:J7)</f>
        <v>191.62</v>
      </c>
      <c r="H7" s="6">
        <v>90.16</v>
      </c>
      <c r="I7" s="6">
        <v>101.46</v>
      </c>
      <c r="J7" s="6"/>
      <c r="K7" s="6">
        <v>90.16</v>
      </c>
      <c r="L7" s="6">
        <f>K7*150</f>
        <v>13524</v>
      </c>
    </row>
    <row r="8" spans="1:12" ht="25.5">
      <c r="A8" s="6">
        <v>2</v>
      </c>
      <c r="B8" s="5" t="s">
        <v>22</v>
      </c>
      <c r="C8" s="5" t="s">
        <v>23</v>
      </c>
      <c r="D8" s="6">
        <v>1265</v>
      </c>
      <c r="E8" s="6"/>
      <c r="F8" s="6">
        <v>1265</v>
      </c>
      <c r="G8" s="6">
        <f aca="true" t="shared" si="0" ref="G8:G15">SUM(H8:J8)</f>
        <v>1757.58</v>
      </c>
      <c r="H8" s="6">
        <v>1023.58</v>
      </c>
      <c r="I8" s="6">
        <v>734</v>
      </c>
      <c r="J8" s="6"/>
      <c r="K8" s="6">
        <f>MIN(H8:I8)</f>
        <v>734</v>
      </c>
      <c r="L8" s="6">
        <f aca="true" t="shared" si="1" ref="L8:L29">K8*150</f>
        <v>110100</v>
      </c>
    </row>
    <row r="9" spans="1:12" ht="25.5">
      <c r="A9" s="6">
        <v>3</v>
      </c>
      <c r="B9" s="5" t="s">
        <v>36</v>
      </c>
      <c r="C9" s="5" t="s">
        <v>23</v>
      </c>
      <c r="D9" s="6">
        <v>66.189</v>
      </c>
      <c r="E9" s="6"/>
      <c r="F9" s="6">
        <v>66.189</v>
      </c>
      <c r="G9" s="6">
        <f t="shared" si="0"/>
        <v>125.93</v>
      </c>
      <c r="H9" s="6">
        <v>63.74</v>
      </c>
      <c r="I9" s="6">
        <v>62.19</v>
      </c>
      <c r="J9" s="6"/>
      <c r="K9" s="6">
        <f aca="true" t="shared" si="2" ref="K9:K15">MIN(H9:I9)</f>
        <v>62.19</v>
      </c>
      <c r="L9" s="6">
        <f t="shared" si="1"/>
        <v>9328.5</v>
      </c>
    </row>
    <row r="10" spans="1:12" ht="15">
      <c r="A10" s="6">
        <v>4</v>
      </c>
      <c r="B10" s="6" t="s">
        <v>40</v>
      </c>
      <c r="C10" s="5" t="s">
        <v>23</v>
      </c>
      <c r="D10" s="6">
        <v>66.378</v>
      </c>
      <c r="E10" s="6"/>
      <c r="F10" s="6">
        <v>66.378</v>
      </c>
      <c r="G10" s="6">
        <f t="shared" si="0"/>
        <v>124.65</v>
      </c>
      <c r="H10" s="6">
        <v>62.87</v>
      </c>
      <c r="I10" s="6">
        <v>61.78</v>
      </c>
      <c r="J10" s="6"/>
      <c r="K10" s="6">
        <f t="shared" si="2"/>
        <v>61.78</v>
      </c>
      <c r="L10" s="6">
        <f t="shared" si="1"/>
        <v>9267</v>
      </c>
    </row>
    <row r="11" spans="1:12" ht="15">
      <c r="A11" s="6">
        <v>5</v>
      </c>
      <c r="B11" s="6" t="s">
        <v>42</v>
      </c>
      <c r="C11" s="5" t="s">
        <v>43</v>
      </c>
      <c r="D11" s="6">
        <v>480</v>
      </c>
      <c r="E11" s="6"/>
      <c r="F11" s="6">
        <v>480</v>
      </c>
      <c r="G11" s="6">
        <f t="shared" si="0"/>
        <v>818.9100000000001</v>
      </c>
      <c r="H11" s="6">
        <v>408.18</v>
      </c>
      <c r="I11" s="6">
        <v>410.73</v>
      </c>
      <c r="J11" s="6"/>
      <c r="K11" s="6">
        <f t="shared" si="2"/>
        <v>408.18</v>
      </c>
      <c r="L11" s="6">
        <f t="shared" si="1"/>
        <v>61227</v>
      </c>
    </row>
    <row r="12" spans="1:12" ht="15">
      <c r="A12" s="6">
        <v>6</v>
      </c>
      <c r="B12" s="6" t="s">
        <v>44</v>
      </c>
      <c r="C12" s="5" t="s">
        <v>45</v>
      </c>
      <c r="D12" s="6">
        <v>315</v>
      </c>
      <c r="E12" s="6"/>
      <c r="F12" s="6">
        <v>315</v>
      </c>
      <c r="G12" s="6">
        <f t="shared" si="0"/>
        <v>430.98</v>
      </c>
      <c r="H12" s="6">
        <v>215.49</v>
      </c>
      <c r="I12" s="6">
        <v>215.49</v>
      </c>
      <c r="J12" s="6"/>
      <c r="K12" s="6">
        <f t="shared" si="2"/>
        <v>215.49</v>
      </c>
      <c r="L12" s="6">
        <f t="shared" si="1"/>
        <v>32323.5</v>
      </c>
    </row>
    <row r="13" spans="1:12" ht="15">
      <c r="A13" s="6">
        <v>7</v>
      </c>
      <c r="B13" s="6" t="s">
        <v>46</v>
      </c>
      <c r="C13" s="5" t="s">
        <v>47</v>
      </c>
      <c r="D13" s="6">
        <v>120</v>
      </c>
      <c r="E13" s="6"/>
      <c r="F13" s="6">
        <v>120</v>
      </c>
      <c r="G13" s="6">
        <f t="shared" si="0"/>
        <v>254.42</v>
      </c>
      <c r="H13" s="6">
        <v>127.21</v>
      </c>
      <c r="I13" s="6">
        <v>127.21</v>
      </c>
      <c r="J13" s="6"/>
      <c r="K13" s="6">
        <f t="shared" si="2"/>
        <v>127.21</v>
      </c>
      <c r="L13" s="6">
        <f t="shared" si="1"/>
        <v>19081.5</v>
      </c>
    </row>
    <row r="14" spans="1:12" ht="15">
      <c r="A14" s="6">
        <v>8</v>
      </c>
      <c r="B14" s="6" t="s">
        <v>48</v>
      </c>
      <c r="C14" s="5" t="s">
        <v>49</v>
      </c>
      <c r="D14" s="6">
        <v>110</v>
      </c>
      <c r="E14" s="6"/>
      <c r="F14" s="6">
        <v>110</v>
      </c>
      <c r="G14" s="6">
        <f t="shared" si="0"/>
        <v>220.28</v>
      </c>
      <c r="H14" s="6">
        <v>110.14</v>
      </c>
      <c r="I14" s="6">
        <v>110.14</v>
      </c>
      <c r="J14" s="6"/>
      <c r="K14" s="6">
        <f t="shared" si="2"/>
        <v>110.14</v>
      </c>
      <c r="L14" s="6">
        <f t="shared" si="1"/>
        <v>16521</v>
      </c>
    </row>
    <row r="15" spans="1:12" ht="15">
      <c r="A15" s="6">
        <v>9</v>
      </c>
      <c r="B15" s="6" t="s">
        <v>50</v>
      </c>
      <c r="C15" s="5" t="s">
        <v>43</v>
      </c>
      <c r="D15" s="6">
        <v>115</v>
      </c>
      <c r="E15" s="6"/>
      <c r="F15" s="6">
        <v>115</v>
      </c>
      <c r="G15" s="6">
        <f t="shared" si="0"/>
        <v>152.9</v>
      </c>
      <c r="H15" s="6">
        <v>113</v>
      </c>
      <c r="I15" s="6">
        <v>39.9</v>
      </c>
      <c r="J15" s="6"/>
      <c r="K15" s="6">
        <f t="shared" si="2"/>
        <v>39.9</v>
      </c>
      <c r="L15" s="6">
        <f t="shared" si="1"/>
        <v>5985</v>
      </c>
    </row>
    <row r="16" spans="1:12" ht="15">
      <c r="A16" s="6">
        <v>10</v>
      </c>
      <c r="B16" s="6" t="s">
        <v>51</v>
      </c>
      <c r="C16" s="5" t="s">
        <v>52</v>
      </c>
      <c r="D16" s="6">
        <v>543.146</v>
      </c>
      <c r="E16" s="6"/>
      <c r="F16" s="6">
        <v>543.146</v>
      </c>
      <c r="G16" s="6">
        <f aca="true" t="shared" si="3" ref="G16:G41">SUM(H16:J16)</f>
        <v>870.85</v>
      </c>
      <c r="H16" s="6">
        <v>515.07</v>
      </c>
      <c r="I16" s="6">
        <v>343.16</v>
      </c>
      <c r="J16" s="6">
        <v>12.62</v>
      </c>
      <c r="K16" s="6">
        <f aca="true" t="shared" si="4" ref="K16:K22">MIN(H16:I16)</f>
        <v>343.16</v>
      </c>
      <c r="L16" s="6">
        <f t="shared" si="1"/>
        <v>51474.00000000001</v>
      </c>
    </row>
    <row r="17" spans="1:12" ht="15">
      <c r="A17" s="6">
        <v>11</v>
      </c>
      <c r="B17" s="6" t="s">
        <v>57</v>
      </c>
      <c r="C17" s="5" t="s">
        <v>58</v>
      </c>
      <c r="D17" s="6">
        <v>213</v>
      </c>
      <c r="E17" s="6"/>
      <c r="F17" s="6">
        <v>213</v>
      </c>
      <c r="G17" s="6">
        <f t="shared" si="3"/>
        <v>342.48</v>
      </c>
      <c r="H17" s="6">
        <v>205.17</v>
      </c>
      <c r="I17" s="6">
        <v>137.31</v>
      </c>
      <c r="J17" s="6"/>
      <c r="K17" s="6">
        <f t="shared" si="4"/>
        <v>137.31</v>
      </c>
      <c r="L17" s="6">
        <f t="shared" si="1"/>
        <v>20596.5</v>
      </c>
    </row>
    <row r="18" spans="1:12" ht="15">
      <c r="A18" s="6">
        <v>12</v>
      </c>
      <c r="B18" s="6" t="s">
        <v>59</v>
      </c>
      <c r="C18" s="5" t="s">
        <v>60</v>
      </c>
      <c r="D18" s="6">
        <v>135</v>
      </c>
      <c r="E18" s="6"/>
      <c r="F18" s="6">
        <v>135</v>
      </c>
      <c r="G18" s="6">
        <f t="shared" si="3"/>
        <v>218</v>
      </c>
      <c r="H18" s="6">
        <v>127.68</v>
      </c>
      <c r="I18" s="6">
        <v>90.32</v>
      </c>
      <c r="J18" s="6"/>
      <c r="K18" s="6">
        <f t="shared" si="4"/>
        <v>90.32</v>
      </c>
      <c r="L18" s="6">
        <f t="shared" si="1"/>
        <v>13547.999999999998</v>
      </c>
    </row>
    <row r="19" spans="1:12" ht="15">
      <c r="A19" s="6">
        <v>13</v>
      </c>
      <c r="B19" s="6" t="s">
        <v>64</v>
      </c>
      <c r="C19" s="5" t="s">
        <v>65</v>
      </c>
      <c r="D19" s="6">
        <v>343.15</v>
      </c>
      <c r="E19" s="6"/>
      <c r="F19" s="6">
        <v>343.15</v>
      </c>
      <c r="G19" s="6">
        <f t="shared" si="3"/>
        <v>496.08</v>
      </c>
      <c r="H19" s="6">
        <v>300.63</v>
      </c>
      <c r="I19" s="6">
        <v>195.45</v>
      </c>
      <c r="J19" s="6"/>
      <c r="K19" s="6">
        <f t="shared" si="4"/>
        <v>195.45</v>
      </c>
      <c r="L19" s="6">
        <f t="shared" si="1"/>
        <v>29317.5</v>
      </c>
    </row>
    <row r="20" spans="1:12" ht="15">
      <c r="A20" s="6">
        <v>14</v>
      </c>
      <c r="B20" s="6" t="s">
        <v>66</v>
      </c>
      <c r="C20" s="5" t="s">
        <v>67</v>
      </c>
      <c r="D20" s="6">
        <v>80.53</v>
      </c>
      <c r="E20" s="6"/>
      <c r="F20" s="6">
        <v>80.53</v>
      </c>
      <c r="G20" s="6">
        <f t="shared" si="3"/>
        <v>115.09</v>
      </c>
      <c r="H20" s="6">
        <v>71.49</v>
      </c>
      <c r="I20" s="6">
        <v>43.6</v>
      </c>
      <c r="J20" s="6"/>
      <c r="K20" s="6">
        <f t="shared" si="4"/>
        <v>43.6</v>
      </c>
      <c r="L20" s="6">
        <f t="shared" si="1"/>
        <v>6540</v>
      </c>
    </row>
    <row r="21" spans="1:12" ht="15">
      <c r="A21" s="6">
        <v>15</v>
      </c>
      <c r="B21" s="6" t="s">
        <v>68</v>
      </c>
      <c r="C21" s="5" t="s">
        <v>67</v>
      </c>
      <c r="D21" s="6">
        <v>247.77</v>
      </c>
      <c r="E21" s="6"/>
      <c r="F21" s="6">
        <v>247.77</v>
      </c>
      <c r="G21" s="6">
        <f t="shared" si="3"/>
        <v>486.48</v>
      </c>
      <c r="H21" s="6">
        <v>243.24</v>
      </c>
      <c r="I21" s="6">
        <v>243.24</v>
      </c>
      <c r="J21" s="6"/>
      <c r="K21" s="6">
        <f t="shared" si="4"/>
        <v>243.24</v>
      </c>
      <c r="L21" s="6">
        <f t="shared" si="1"/>
        <v>36486</v>
      </c>
    </row>
    <row r="22" spans="1:12" ht="15">
      <c r="A22" s="6">
        <v>16</v>
      </c>
      <c r="B22" s="6" t="s">
        <v>69</v>
      </c>
      <c r="C22" s="5" t="s">
        <v>67</v>
      </c>
      <c r="D22" s="6">
        <v>438.16</v>
      </c>
      <c r="E22" s="6"/>
      <c r="F22" s="6">
        <v>438.16</v>
      </c>
      <c r="G22" s="6">
        <f t="shared" si="3"/>
        <v>558.75</v>
      </c>
      <c r="H22" s="6">
        <v>380.85</v>
      </c>
      <c r="I22" s="6">
        <v>177.9</v>
      </c>
      <c r="J22" s="6"/>
      <c r="K22" s="6">
        <f t="shared" si="4"/>
        <v>177.9</v>
      </c>
      <c r="L22" s="6">
        <f t="shared" si="1"/>
        <v>26685</v>
      </c>
    </row>
    <row r="23" spans="1:12" ht="25.5">
      <c r="A23" s="6">
        <v>17</v>
      </c>
      <c r="B23" s="6" t="s">
        <v>78</v>
      </c>
      <c r="C23" s="5" t="s">
        <v>79</v>
      </c>
      <c r="D23" s="6">
        <v>263.07</v>
      </c>
      <c r="E23" s="6"/>
      <c r="F23" s="6">
        <v>263.07</v>
      </c>
      <c r="G23" s="6">
        <f t="shared" si="3"/>
        <v>436.37</v>
      </c>
      <c r="H23" s="6">
        <v>260.1</v>
      </c>
      <c r="I23" s="6">
        <v>176.27</v>
      </c>
      <c r="J23" s="6"/>
      <c r="K23" s="6">
        <f aca="true" t="shared" si="5" ref="K23:K30">MIN(H23:I23)</f>
        <v>176.27</v>
      </c>
      <c r="L23" s="6">
        <f t="shared" si="1"/>
        <v>26440.5</v>
      </c>
    </row>
    <row r="24" spans="1:12" ht="15">
      <c r="A24" s="6">
        <v>18</v>
      </c>
      <c r="B24" s="6" t="s">
        <v>80</v>
      </c>
      <c r="C24" s="5" t="s">
        <v>77</v>
      </c>
      <c r="D24" s="6">
        <v>118.93</v>
      </c>
      <c r="E24" s="6"/>
      <c r="F24" s="6">
        <v>118.93</v>
      </c>
      <c r="G24" s="6">
        <f t="shared" si="3"/>
        <v>193.26</v>
      </c>
      <c r="H24" s="6">
        <v>104.27</v>
      </c>
      <c r="I24" s="6">
        <v>88.99</v>
      </c>
      <c r="J24" s="6"/>
      <c r="K24" s="6">
        <f t="shared" si="5"/>
        <v>88.99</v>
      </c>
      <c r="L24" s="6">
        <f t="shared" si="1"/>
        <v>13348.5</v>
      </c>
    </row>
    <row r="25" spans="1:12" ht="15">
      <c r="A25" s="6">
        <v>19</v>
      </c>
      <c r="B25" s="6" t="s">
        <v>81</v>
      </c>
      <c r="C25" s="5" t="s">
        <v>82</v>
      </c>
      <c r="D25" s="6">
        <v>457.2</v>
      </c>
      <c r="E25" s="6"/>
      <c r="F25" s="6">
        <v>457.2</v>
      </c>
      <c r="G25" s="6">
        <f t="shared" si="3"/>
        <v>771.27</v>
      </c>
      <c r="H25" s="6">
        <v>452.38</v>
      </c>
      <c r="I25" s="6">
        <v>318.89</v>
      </c>
      <c r="J25" s="6"/>
      <c r="K25" s="6">
        <f t="shared" si="5"/>
        <v>318.89</v>
      </c>
      <c r="L25" s="6">
        <f t="shared" si="1"/>
        <v>47833.5</v>
      </c>
    </row>
    <row r="26" spans="1:12" ht="15">
      <c r="A26" s="6">
        <v>20</v>
      </c>
      <c r="B26" s="6" t="s">
        <v>83</v>
      </c>
      <c r="C26" s="5" t="s">
        <v>84</v>
      </c>
      <c r="D26" s="6">
        <v>32</v>
      </c>
      <c r="E26" s="6"/>
      <c r="F26" s="6">
        <v>32</v>
      </c>
      <c r="G26" s="6">
        <f t="shared" si="3"/>
        <v>65.98</v>
      </c>
      <c r="H26" s="6">
        <v>32.99</v>
      </c>
      <c r="I26" s="6">
        <v>32.99</v>
      </c>
      <c r="J26" s="6"/>
      <c r="K26" s="6">
        <f t="shared" si="5"/>
        <v>32.99</v>
      </c>
      <c r="L26" s="6">
        <f t="shared" si="1"/>
        <v>4948.5</v>
      </c>
    </row>
    <row r="27" spans="1:12" ht="15">
      <c r="A27" s="6">
        <v>21</v>
      </c>
      <c r="B27" s="6" t="s">
        <v>85</v>
      </c>
      <c r="C27" s="5" t="s">
        <v>86</v>
      </c>
      <c r="D27" s="6">
        <v>285</v>
      </c>
      <c r="E27" s="6"/>
      <c r="F27" s="6">
        <v>285</v>
      </c>
      <c r="G27" s="6">
        <f t="shared" si="3"/>
        <v>547.1600000000001</v>
      </c>
      <c r="H27" s="6">
        <v>274.35</v>
      </c>
      <c r="I27" s="6">
        <v>272.81</v>
      </c>
      <c r="J27" s="6"/>
      <c r="K27" s="6">
        <f t="shared" si="5"/>
        <v>272.81</v>
      </c>
      <c r="L27" s="6">
        <f t="shared" si="1"/>
        <v>40921.5</v>
      </c>
    </row>
    <row r="28" spans="1:12" ht="15">
      <c r="A28" s="6">
        <v>22</v>
      </c>
      <c r="B28" s="6" t="s">
        <v>87</v>
      </c>
      <c r="C28" s="5" t="s">
        <v>88</v>
      </c>
      <c r="D28" s="6">
        <v>196</v>
      </c>
      <c r="E28" s="6"/>
      <c r="F28" s="6">
        <v>196</v>
      </c>
      <c r="G28" s="6">
        <f t="shared" si="3"/>
        <v>254.29999999999998</v>
      </c>
      <c r="H28" s="6">
        <v>219.51</v>
      </c>
      <c r="I28" s="6">
        <v>34.79</v>
      </c>
      <c r="J28" s="6"/>
      <c r="K28" s="6">
        <f t="shared" si="5"/>
        <v>34.79</v>
      </c>
      <c r="L28" s="6">
        <f t="shared" si="1"/>
        <v>5218.5</v>
      </c>
    </row>
    <row r="29" spans="1:12" ht="15">
      <c r="A29" s="6">
        <v>23</v>
      </c>
      <c r="B29" s="6" t="s">
        <v>89</v>
      </c>
      <c r="C29" s="5" t="s">
        <v>90</v>
      </c>
      <c r="D29" s="6">
        <v>106</v>
      </c>
      <c r="E29" s="6"/>
      <c r="F29" s="6">
        <v>106</v>
      </c>
      <c r="G29" s="6">
        <f t="shared" si="3"/>
        <v>145.79</v>
      </c>
      <c r="H29" s="6">
        <v>106.82</v>
      </c>
      <c r="I29" s="6">
        <v>38.97</v>
      </c>
      <c r="J29" s="6"/>
      <c r="K29" s="6">
        <f t="shared" si="5"/>
        <v>38.97</v>
      </c>
      <c r="L29" s="6">
        <f t="shared" si="1"/>
        <v>5845.5</v>
      </c>
    </row>
    <row r="30" spans="1:12" ht="15">
      <c r="A30" s="6">
        <v>24</v>
      </c>
      <c r="B30" s="6" t="s">
        <v>91</v>
      </c>
      <c r="C30" s="5" t="s">
        <v>90</v>
      </c>
      <c r="D30" s="6">
        <v>59.5</v>
      </c>
      <c r="E30" s="6"/>
      <c r="F30" s="6">
        <v>59.5</v>
      </c>
      <c r="G30" s="6">
        <f t="shared" si="3"/>
        <v>118.54</v>
      </c>
      <c r="H30" s="6">
        <v>59.27</v>
      </c>
      <c r="I30" s="6">
        <v>59.27</v>
      </c>
      <c r="J30" s="6"/>
      <c r="K30" s="6">
        <f t="shared" si="5"/>
        <v>59.27</v>
      </c>
      <c r="L30" s="6">
        <f aca="true" t="shared" si="6" ref="L30:L35">K30*150</f>
        <v>8890.5</v>
      </c>
    </row>
    <row r="31" spans="1:12" ht="15">
      <c r="A31" s="6">
        <v>25</v>
      </c>
      <c r="B31" s="6" t="s">
        <v>39</v>
      </c>
      <c r="C31" s="5" t="s">
        <v>90</v>
      </c>
      <c r="D31" s="6">
        <v>101</v>
      </c>
      <c r="E31" s="6"/>
      <c r="F31" s="6">
        <v>101</v>
      </c>
      <c r="G31" s="6">
        <f t="shared" si="3"/>
        <v>177.8</v>
      </c>
      <c r="H31" s="6">
        <v>88.72</v>
      </c>
      <c r="I31" s="6">
        <v>89.08</v>
      </c>
      <c r="J31" s="6"/>
      <c r="K31" s="6">
        <f aca="true" t="shared" si="7" ref="K31:K41">MIN(H31:I31)</f>
        <v>88.72</v>
      </c>
      <c r="L31" s="6">
        <f t="shared" si="6"/>
        <v>13308</v>
      </c>
    </row>
    <row r="32" spans="1:12" ht="15">
      <c r="A32" s="6">
        <v>26</v>
      </c>
      <c r="B32" s="6" t="s">
        <v>40</v>
      </c>
      <c r="C32" s="5" t="s">
        <v>90</v>
      </c>
      <c r="D32" s="6">
        <v>135</v>
      </c>
      <c r="E32" s="6"/>
      <c r="F32" s="6">
        <v>135</v>
      </c>
      <c r="G32" s="6">
        <f t="shared" si="3"/>
        <v>273.6</v>
      </c>
      <c r="H32" s="6">
        <v>136.8</v>
      </c>
      <c r="I32" s="6">
        <v>136.8</v>
      </c>
      <c r="J32" s="6"/>
      <c r="K32" s="6">
        <f t="shared" si="7"/>
        <v>136.8</v>
      </c>
      <c r="L32" s="6">
        <f t="shared" si="6"/>
        <v>20520</v>
      </c>
    </row>
    <row r="33" spans="1:12" ht="15">
      <c r="A33" s="6">
        <v>27</v>
      </c>
      <c r="B33" s="6" t="s">
        <v>38</v>
      </c>
      <c r="C33" s="5" t="s">
        <v>90</v>
      </c>
      <c r="D33" s="6">
        <v>42.5</v>
      </c>
      <c r="E33" s="6"/>
      <c r="F33" s="6">
        <v>42.5</v>
      </c>
      <c r="G33" s="6">
        <f t="shared" si="3"/>
        <v>86.86</v>
      </c>
      <c r="H33" s="6">
        <v>43.43</v>
      </c>
      <c r="I33" s="6">
        <v>43.43</v>
      </c>
      <c r="J33" s="6"/>
      <c r="K33" s="6">
        <f t="shared" si="7"/>
        <v>43.43</v>
      </c>
      <c r="L33" s="6">
        <f t="shared" si="6"/>
        <v>6514.5</v>
      </c>
    </row>
    <row r="34" spans="1:12" ht="25.5">
      <c r="A34" s="6">
        <v>28</v>
      </c>
      <c r="B34" s="6" t="s">
        <v>93</v>
      </c>
      <c r="C34" s="5" t="s">
        <v>94</v>
      </c>
      <c r="D34" s="6">
        <v>231.4</v>
      </c>
      <c r="E34" s="6"/>
      <c r="F34" s="6">
        <v>231.4</v>
      </c>
      <c r="G34" s="6">
        <f t="shared" si="3"/>
        <v>339.98</v>
      </c>
      <c r="H34" s="6">
        <v>229.93</v>
      </c>
      <c r="I34" s="6">
        <v>110.05</v>
      </c>
      <c r="J34" s="6"/>
      <c r="K34" s="6">
        <f t="shared" si="7"/>
        <v>110.05</v>
      </c>
      <c r="L34" s="6">
        <f t="shared" si="6"/>
        <v>16507.5</v>
      </c>
    </row>
    <row r="35" spans="1:12" ht="15">
      <c r="A35" s="6">
        <v>29</v>
      </c>
      <c r="B35" s="6" t="s">
        <v>95</v>
      </c>
      <c r="C35" s="5" t="s">
        <v>96</v>
      </c>
      <c r="D35" s="6">
        <v>163.26</v>
      </c>
      <c r="E35" s="6"/>
      <c r="F35" s="6">
        <v>163.26</v>
      </c>
      <c r="G35" s="6">
        <f t="shared" si="3"/>
        <v>245.01</v>
      </c>
      <c r="H35" s="6">
        <v>161.71</v>
      </c>
      <c r="I35" s="6">
        <v>83.3</v>
      </c>
      <c r="J35" s="6"/>
      <c r="K35" s="6">
        <f t="shared" si="7"/>
        <v>83.3</v>
      </c>
      <c r="L35" s="6">
        <f t="shared" si="6"/>
        <v>12495</v>
      </c>
    </row>
    <row r="36" spans="1:12" ht="15">
      <c r="A36" s="6">
        <v>30</v>
      </c>
      <c r="B36" s="6" t="s">
        <v>102</v>
      </c>
      <c r="C36" s="5" t="s">
        <v>100</v>
      </c>
      <c r="D36" s="6">
        <v>95</v>
      </c>
      <c r="E36" s="6"/>
      <c r="F36" s="6">
        <v>95</v>
      </c>
      <c r="G36" s="6">
        <f t="shared" si="3"/>
        <v>170.3</v>
      </c>
      <c r="H36" s="6">
        <v>85.15</v>
      </c>
      <c r="I36" s="6">
        <v>85.15</v>
      </c>
      <c r="J36" s="6"/>
      <c r="K36" s="6">
        <f t="shared" si="7"/>
        <v>85.15</v>
      </c>
      <c r="L36" s="6">
        <f aca="true" t="shared" si="8" ref="L36:L41">K36*150</f>
        <v>12772.5</v>
      </c>
    </row>
    <row r="37" spans="1:12" ht="15">
      <c r="A37" s="6">
        <v>31</v>
      </c>
      <c r="B37" s="6" t="s">
        <v>103</v>
      </c>
      <c r="C37" s="5" t="s">
        <v>104</v>
      </c>
      <c r="D37" s="6">
        <v>513</v>
      </c>
      <c r="E37" s="6"/>
      <c r="F37" s="6">
        <v>513</v>
      </c>
      <c r="G37" s="6">
        <f t="shared" si="3"/>
        <v>650.73</v>
      </c>
      <c r="H37" s="6">
        <v>488.6</v>
      </c>
      <c r="I37" s="6">
        <v>162.13</v>
      </c>
      <c r="J37" s="6"/>
      <c r="K37" s="6">
        <f t="shared" si="7"/>
        <v>162.13</v>
      </c>
      <c r="L37" s="6">
        <f t="shared" si="8"/>
        <v>24319.5</v>
      </c>
    </row>
    <row r="38" spans="1:12" ht="15">
      <c r="A38" s="6">
        <v>32</v>
      </c>
      <c r="B38" s="6" t="s">
        <v>105</v>
      </c>
      <c r="C38" s="5" t="s">
        <v>104</v>
      </c>
      <c r="D38" s="6">
        <v>80</v>
      </c>
      <c r="E38" s="6"/>
      <c r="F38" s="6">
        <v>80</v>
      </c>
      <c r="G38" s="6">
        <f t="shared" si="3"/>
        <v>161.48</v>
      </c>
      <c r="H38" s="6">
        <v>80.74</v>
      </c>
      <c r="I38" s="6">
        <v>80.74</v>
      </c>
      <c r="J38" s="6"/>
      <c r="K38" s="6">
        <f t="shared" si="7"/>
        <v>80.74</v>
      </c>
      <c r="L38" s="6">
        <f t="shared" si="8"/>
        <v>12111</v>
      </c>
    </row>
    <row r="39" spans="1:12" ht="15">
      <c r="A39" s="6">
        <v>33</v>
      </c>
      <c r="B39" s="6" t="s">
        <v>106</v>
      </c>
      <c r="C39" s="5" t="s">
        <v>107</v>
      </c>
      <c r="D39" s="6">
        <v>66</v>
      </c>
      <c r="E39" s="6"/>
      <c r="F39" s="6">
        <v>66</v>
      </c>
      <c r="G39" s="6">
        <f t="shared" si="3"/>
        <v>132.96</v>
      </c>
      <c r="H39" s="6">
        <v>66.48</v>
      </c>
      <c r="I39" s="6">
        <v>66.48</v>
      </c>
      <c r="J39" s="6"/>
      <c r="K39" s="6">
        <f t="shared" si="7"/>
        <v>66.48</v>
      </c>
      <c r="L39" s="6">
        <f t="shared" si="8"/>
        <v>9972</v>
      </c>
    </row>
    <row r="40" spans="1:12" ht="15">
      <c r="A40" s="6">
        <v>34</v>
      </c>
      <c r="B40" s="6" t="s">
        <v>108</v>
      </c>
      <c r="C40" s="5" t="s">
        <v>107</v>
      </c>
      <c r="D40" s="6">
        <v>69</v>
      </c>
      <c r="E40" s="6"/>
      <c r="F40" s="6">
        <v>69</v>
      </c>
      <c r="G40" s="6">
        <f t="shared" si="3"/>
        <v>143.5</v>
      </c>
      <c r="H40" s="6">
        <v>71.75</v>
      </c>
      <c r="I40" s="6">
        <v>71.75</v>
      </c>
      <c r="J40" s="6"/>
      <c r="K40" s="6">
        <f t="shared" si="7"/>
        <v>71.75</v>
      </c>
      <c r="L40" s="6">
        <f t="shared" si="8"/>
        <v>10762.5</v>
      </c>
    </row>
    <row r="41" spans="1:12" ht="15">
      <c r="A41" s="6">
        <v>35</v>
      </c>
      <c r="B41" s="6" t="s">
        <v>109</v>
      </c>
      <c r="C41" s="5" t="s">
        <v>107</v>
      </c>
      <c r="D41" s="6">
        <v>40</v>
      </c>
      <c r="E41" s="6"/>
      <c r="F41" s="6">
        <v>40</v>
      </c>
      <c r="G41" s="6">
        <f t="shared" si="3"/>
        <v>80.03999999999999</v>
      </c>
      <c r="H41" s="6">
        <v>39.87</v>
      </c>
      <c r="I41" s="6">
        <v>40.17</v>
      </c>
      <c r="J41" s="6"/>
      <c r="K41" s="6">
        <f t="shared" si="7"/>
        <v>39.87</v>
      </c>
      <c r="L41" s="6">
        <f t="shared" si="8"/>
        <v>5980.5</v>
      </c>
    </row>
    <row r="42" spans="1:12" ht="15">
      <c r="A42" s="6" t="s">
        <v>117</v>
      </c>
      <c r="B42" s="6"/>
      <c r="C42" s="6"/>
      <c r="D42" s="6">
        <f>SUM(D7:D41)</f>
        <v>7707.183</v>
      </c>
      <c r="E42" s="6"/>
      <c r="F42" s="6">
        <f aca="true" t="shared" si="9" ref="E42:L42">SUM(F7:F41)</f>
        <v>7707.183</v>
      </c>
      <c r="G42" s="6">
        <f t="shared" si="9"/>
        <v>12159.929999999998</v>
      </c>
      <c r="H42" s="6">
        <f t="shared" si="9"/>
        <v>7061.370000000001</v>
      </c>
      <c r="I42" s="6">
        <f t="shared" si="9"/>
        <v>5085.94</v>
      </c>
      <c r="J42" s="6">
        <f t="shared" si="9"/>
        <v>12.62</v>
      </c>
      <c r="K42" s="6">
        <f t="shared" si="9"/>
        <v>5071.429999999999</v>
      </c>
      <c r="L42" s="6">
        <f t="shared" si="9"/>
        <v>760714.5</v>
      </c>
    </row>
  </sheetData>
  <sheetProtection/>
  <mergeCells count="9">
    <mergeCell ref="A1:L1"/>
    <mergeCell ref="A2:L2"/>
    <mergeCell ref="D5:F5"/>
    <mergeCell ref="G5:K5"/>
    <mergeCell ref="A42:C42"/>
    <mergeCell ref="A5:A6"/>
    <mergeCell ref="B5:B6"/>
    <mergeCell ref="C5:C6"/>
    <mergeCell ref="L5:L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L1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11.75390625" style="0" customWidth="1"/>
    <col min="4" max="4" width="9.125" style="0" customWidth="1"/>
    <col min="5" max="5" width="7.625" style="0" customWidth="1"/>
    <col min="6" max="6" width="8.75390625" style="0" customWidth="1"/>
    <col min="7" max="7" width="9.50390625" style="0" customWidth="1"/>
    <col min="8" max="8" width="9.375" style="0" customWidth="1"/>
    <col min="9" max="9" width="6.375" style="0" customWidth="1"/>
    <col min="10" max="10" width="9.125" style="0" customWidth="1"/>
    <col min="11" max="11" width="5.875" style="0" customWidth="1"/>
    <col min="12" max="12" width="10.00390625" style="0" customWidth="1"/>
  </cols>
  <sheetData>
    <row r="1" spans="1:12" ht="21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10" t="s">
        <v>119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22.5">
      <c r="A3" s="3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 t="s">
        <v>2</v>
      </c>
    </row>
    <row r="5" spans="1:12" ht="15" customHeight="1">
      <c r="A5" s="5" t="s">
        <v>3</v>
      </c>
      <c r="B5" s="5" t="s">
        <v>120</v>
      </c>
      <c r="C5" s="5" t="s">
        <v>5</v>
      </c>
      <c r="D5" s="5" t="s">
        <v>6</v>
      </c>
      <c r="E5" s="5"/>
      <c r="F5" s="5"/>
      <c r="G5" s="5" t="s">
        <v>115</v>
      </c>
      <c r="H5" s="5"/>
      <c r="I5" s="5"/>
      <c r="J5" s="5"/>
      <c r="K5" s="5"/>
      <c r="L5" s="5" t="s">
        <v>8</v>
      </c>
    </row>
    <row r="6" spans="1:12" ht="24" customHeight="1">
      <c r="A6" s="5"/>
      <c r="B6" s="5"/>
      <c r="C6" s="5"/>
      <c r="D6" s="5" t="s">
        <v>10</v>
      </c>
      <c r="E6" s="5" t="s">
        <v>11</v>
      </c>
      <c r="F6" s="5" t="s">
        <v>12</v>
      </c>
      <c r="G6" s="5" t="s">
        <v>13</v>
      </c>
      <c r="H6" s="5" t="s">
        <v>15</v>
      </c>
      <c r="I6" s="5" t="s">
        <v>14</v>
      </c>
      <c r="J6" s="5" t="s">
        <v>16</v>
      </c>
      <c r="K6" s="5" t="s">
        <v>17</v>
      </c>
      <c r="L6" s="5"/>
    </row>
    <row r="7" spans="1:12" s="9" customFormat="1" ht="19.5" customHeight="1">
      <c r="A7" s="6">
        <v>1</v>
      </c>
      <c r="B7" s="6" t="s">
        <v>121</v>
      </c>
      <c r="C7" s="5" t="s">
        <v>56</v>
      </c>
      <c r="D7" s="11">
        <v>46.45</v>
      </c>
      <c r="E7" s="6"/>
      <c r="F7" s="11">
        <v>46.45</v>
      </c>
      <c r="G7" s="6">
        <f>SUM(H7:K7)</f>
        <v>45.65</v>
      </c>
      <c r="H7" s="6">
        <v>45.65</v>
      </c>
      <c r="I7" s="6"/>
      <c r="J7" s="6"/>
      <c r="K7" s="6"/>
      <c r="L7" s="6">
        <f>G7*160</f>
        <v>7304</v>
      </c>
    </row>
    <row r="8" spans="1:12" s="9" customFormat="1" ht="19.5" customHeight="1">
      <c r="A8" s="6">
        <v>2</v>
      </c>
      <c r="B8" s="6" t="s">
        <v>122</v>
      </c>
      <c r="C8" s="5" t="s">
        <v>56</v>
      </c>
      <c r="D8" s="11">
        <v>31.28</v>
      </c>
      <c r="E8" s="6"/>
      <c r="F8" s="11">
        <v>31.28</v>
      </c>
      <c r="G8" s="6">
        <f>SUM(H8:K8)</f>
        <v>28.89</v>
      </c>
      <c r="H8" s="6">
        <v>28.89</v>
      </c>
      <c r="I8" s="6"/>
      <c r="J8" s="6"/>
      <c r="K8" s="6"/>
      <c r="L8" s="6">
        <f>G8*160</f>
        <v>4622.4</v>
      </c>
    </row>
    <row r="9" spans="1:12" s="9" customFormat="1" ht="19.5" customHeight="1">
      <c r="A9" s="6">
        <v>3</v>
      </c>
      <c r="B9" s="6" t="s">
        <v>123</v>
      </c>
      <c r="C9" s="5" t="s">
        <v>124</v>
      </c>
      <c r="D9" s="6">
        <v>57.01</v>
      </c>
      <c r="E9" s="6"/>
      <c r="F9" s="6">
        <v>57.01</v>
      </c>
      <c r="G9" s="6">
        <f aca="true" t="shared" si="0" ref="G9:G18">SUM(H9:K9)</f>
        <v>49.36</v>
      </c>
      <c r="H9" s="6">
        <v>49.36</v>
      </c>
      <c r="I9" s="6"/>
      <c r="J9" s="6"/>
      <c r="K9" s="6"/>
      <c r="L9" s="6">
        <f>G9*160</f>
        <v>7897.6</v>
      </c>
    </row>
    <row r="10" spans="1:12" s="9" customFormat="1" ht="19.5" customHeight="1">
      <c r="A10" s="6">
        <v>4</v>
      </c>
      <c r="B10" s="6" t="s">
        <v>125</v>
      </c>
      <c r="C10" s="5" t="s">
        <v>90</v>
      </c>
      <c r="D10" s="6">
        <v>1.56</v>
      </c>
      <c r="E10" s="6"/>
      <c r="F10" s="6">
        <v>1.56</v>
      </c>
      <c r="G10" s="6">
        <f t="shared" si="0"/>
        <v>1.86</v>
      </c>
      <c r="H10" s="6">
        <v>0.93</v>
      </c>
      <c r="I10" s="6"/>
      <c r="J10" s="6">
        <v>0.93</v>
      </c>
      <c r="K10" s="6"/>
      <c r="L10" s="6">
        <f>G10*160</f>
        <v>297.6</v>
      </c>
    </row>
    <row r="11" spans="1:12" s="9" customFormat="1" ht="19.5" customHeight="1">
      <c r="A11" s="6">
        <v>5</v>
      </c>
      <c r="B11" s="6" t="s">
        <v>126</v>
      </c>
      <c r="C11" s="5" t="s">
        <v>90</v>
      </c>
      <c r="D11" s="6">
        <v>1.8</v>
      </c>
      <c r="E11" s="6"/>
      <c r="F11" s="6">
        <v>1.8</v>
      </c>
      <c r="G11" s="6">
        <f t="shared" si="0"/>
        <v>3.48</v>
      </c>
      <c r="H11" s="6">
        <v>1.74</v>
      </c>
      <c r="I11" s="6"/>
      <c r="J11" s="6">
        <v>1.74</v>
      </c>
      <c r="K11" s="6"/>
      <c r="L11" s="6">
        <f aca="true" t="shared" si="1" ref="L11:L18">G11*160</f>
        <v>556.8</v>
      </c>
    </row>
    <row r="12" spans="1:12" s="9" customFormat="1" ht="19.5" customHeight="1">
      <c r="A12" s="6">
        <v>6</v>
      </c>
      <c r="B12" s="6" t="s">
        <v>127</v>
      </c>
      <c r="C12" s="5" t="s">
        <v>90</v>
      </c>
      <c r="D12" s="6">
        <v>1.05</v>
      </c>
      <c r="E12" s="6"/>
      <c r="F12" s="6">
        <v>1.05</v>
      </c>
      <c r="G12" s="6">
        <f t="shared" si="0"/>
        <v>1.42</v>
      </c>
      <c r="H12" s="6">
        <v>0.71</v>
      </c>
      <c r="I12" s="6"/>
      <c r="J12" s="6">
        <v>0.71</v>
      </c>
      <c r="K12" s="6"/>
      <c r="L12" s="6">
        <f t="shared" si="1"/>
        <v>227.2</v>
      </c>
    </row>
    <row r="13" spans="1:12" s="9" customFormat="1" ht="19.5" customHeight="1">
      <c r="A13" s="6">
        <v>7</v>
      </c>
      <c r="B13" s="6" t="s">
        <v>128</v>
      </c>
      <c r="C13" s="5" t="s">
        <v>104</v>
      </c>
      <c r="D13" s="6">
        <v>2.5</v>
      </c>
      <c r="E13" s="6"/>
      <c r="F13" s="6">
        <v>2.5</v>
      </c>
      <c r="G13" s="6">
        <f t="shared" si="0"/>
        <v>4.14</v>
      </c>
      <c r="H13" s="6">
        <v>2.07</v>
      </c>
      <c r="I13" s="6"/>
      <c r="J13" s="6">
        <v>2.07</v>
      </c>
      <c r="K13" s="6"/>
      <c r="L13" s="6">
        <f t="shared" si="1"/>
        <v>662.4</v>
      </c>
    </row>
    <row r="14" spans="1:12" s="9" customFormat="1" ht="19.5" customHeight="1">
      <c r="A14" s="6">
        <v>8</v>
      </c>
      <c r="B14" s="6" t="s">
        <v>129</v>
      </c>
      <c r="C14" s="5" t="s">
        <v>104</v>
      </c>
      <c r="D14" s="6">
        <v>2.5</v>
      </c>
      <c r="E14" s="6"/>
      <c r="F14" s="6">
        <v>2.5</v>
      </c>
      <c r="G14" s="6">
        <f t="shared" si="0"/>
        <v>2.9</v>
      </c>
      <c r="H14" s="6">
        <v>1.45</v>
      </c>
      <c r="I14" s="6"/>
      <c r="J14" s="6">
        <v>1.45</v>
      </c>
      <c r="K14" s="6"/>
      <c r="L14" s="6">
        <f t="shared" si="1"/>
        <v>464</v>
      </c>
    </row>
    <row r="15" spans="1:12" s="9" customFormat="1" ht="19.5" customHeight="1">
      <c r="A15" s="6">
        <v>9</v>
      </c>
      <c r="B15" s="6" t="s">
        <v>130</v>
      </c>
      <c r="C15" s="5" t="s">
        <v>107</v>
      </c>
      <c r="D15" s="6">
        <v>2.45</v>
      </c>
      <c r="E15" s="6"/>
      <c r="F15" s="6">
        <v>2.45</v>
      </c>
      <c r="G15" s="6">
        <f t="shared" si="0"/>
        <v>4.4</v>
      </c>
      <c r="H15" s="6">
        <v>2.2</v>
      </c>
      <c r="I15" s="6"/>
      <c r="J15" s="6">
        <v>2.2</v>
      </c>
      <c r="K15" s="6"/>
      <c r="L15" s="6">
        <f t="shared" si="1"/>
        <v>704</v>
      </c>
    </row>
    <row r="16" spans="1:12" s="9" customFormat="1" ht="19.5" customHeight="1">
      <c r="A16" s="6">
        <v>10</v>
      </c>
      <c r="B16" s="6" t="s">
        <v>131</v>
      </c>
      <c r="C16" s="5" t="s">
        <v>107</v>
      </c>
      <c r="D16" s="6">
        <v>2.6</v>
      </c>
      <c r="E16" s="6"/>
      <c r="F16" s="6">
        <v>2.6</v>
      </c>
      <c r="G16" s="6">
        <f t="shared" si="0"/>
        <v>4.4</v>
      </c>
      <c r="H16" s="6">
        <v>2.2</v>
      </c>
      <c r="I16" s="6"/>
      <c r="J16" s="6">
        <v>2.2</v>
      </c>
      <c r="K16" s="6"/>
      <c r="L16" s="6">
        <f t="shared" si="1"/>
        <v>704</v>
      </c>
    </row>
    <row r="17" spans="1:12" s="9" customFormat="1" ht="19.5" customHeight="1">
      <c r="A17" s="6">
        <v>11</v>
      </c>
      <c r="B17" s="6" t="s">
        <v>132</v>
      </c>
      <c r="C17" s="5" t="s">
        <v>107</v>
      </c>
      <c r="D17" s="6">
        <v>1.15</v>
      </c>
      <c r="E17" s="6"/>
      <c r="F17" s="6">
        <v>1.15</v>
      </c>
      <c r="G17" s="6">
        <f t="shared" si="0"/>
        <v>1.88</v>
      </c>
      <c r="H17" s="6">
        <v>0.94</v>
      </c>
      <c r="I17" s="6"/>
      <c r="J17" s="6">
        <v>0.94</v>
      </c>
      <c r="K17" s="6"/>
      <c r="L17" s="6">
        <f t="shared" si="1"/>
        <v>300.79999999999995</v>
      </c>
    </row>
    <row r="18" spans="1:12" s="9" customFormat="1" ht="19.5" customHeight="1">
      <c r="A18" s="6">
        <v>12</v>
      </c>
      <c r="B18" s="6" t="s">
        <v>133</v>
      </c>
      <c r="C18" s="5" t="s">
        <v>107</v>
      </c>
      <c r="D18" s="6">
        <v>2.76</v>
      </c>
      <c r="E18" s="6"/>
      <c r="F18" s="6">
        <v>2.76</v>
      </c>
      <c r="G18" s="6">
        <f t="shared" si="0"/>
        <v>3</v>
      </c>
      <c r="H18" s="6">
        <v>1.5</v>
      </c>
      <c r="I18" s="6"/>
      <c r="J18" s="6">
        <v>1.5</v>
      </c>
      <c r="K18" s="6"/>
      <c r="L18" s="6">
        <f t="shared" si="1"/>
        <v>480</v>
      </c>
    </row>
    <row r="19" spans="1:12" s="9" customFormat="1" ht="19.5" customHeight="1">
      <c r="A19" s="6"/>
      <c r="B19" s="6"/>
      <c r="C19" s="5"/>
      <c r="D19" s="6"/>
      <c r="E19" s="6"/>
      <c r="F19" s="6"/>
      <c r="G19" s="6"/>
      <c r="H19" s="6"/>
      <c r="I19" s="6"/>
      <c r="J19" s="6"/>
      <c r="K19" s="6"/>
      <c r="L19" s="6"/>
    </row>
    <row r="20" spans="1:12" s="9" customFormat="1" ht="19.5" customHeight="1">
      <c r="A20" s="6"/>
      <c r="B20" s="6"/>
      <c r="C20" s="5"/>
      <c r="D20" s="6"/>
      <c r="E20" s="6"/>
      <c r="F20" s="6"/>
      <c r="G20" s="6"/>
      <c r="H20" s="6"/>
      <c r="I20" s="6"/>
      <c r="J20" s="6"/>
      <c r="K20" s="6"/>
      <c r="L20" s="6"/>
    </row>
    <row r="21" spans="1:12" ht="19.5" customHeight="1">
      <c r="A21" s="6" t="s">
        <v>117</v>
      </c>
      <c r="B21" s="6"/>
      <c r="C21" s="6"/>
      <c r="D21" s="6">
        <f>SUM(D7:D20)</f>
        <v>153.11</v>
      </c>
      <c r="E21" s="6"/>
      <c r="F21" s="6">
        <f aca="true" t="shared" si="2" ref="E21:L21">SUM(F7:F20)</f>
        <v>153.11</v>
      </c>
      <c r="G21" s="6">
        <f t="shared" si="2"/>
        <v>151.37999999999997</v>
      </c>
      <c r="H21" s="6">
        <f t="shared" si="2"/>
        <v>137.63999999999996</v>
      </c>
      <c r="I21" s="6"/>
      <c r="J21" s="6">
        <f t="shared" si="2"/>
        <v>13.74</v>
      </c>
      <c r="K21" s="6">
        <f t="shared" si="2"/>
        <v>0</v>
      </c>
      <c r="L21" s="6">
        <f t="shared" si="2"/>
        <v>24220.8</v>
      </c>
    </row>
    <row r="25" ht="15">
      <c r="C25" s="8"/>
    </row>
  </sheetData>
  <sheetProtection/>
  <mergeCells count="9">
    <mergeCell ref="A1:L1"/>
    <mergeCell ref="A2:L2"/>
    <mergeCell ref="D5:F5"/>
    <mergeCell ref="G5:K5"/>
    <mergeCell ref="A21:C21"/>
    <mergeCell ref="A5:A6"/>
    <mergeCell ref="B5:B6"/>
    <mergeCell ref="C5:C6"/>
    <mergeCell ref="L5:L6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A1" sqref="A1:Q1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25390625" style="0" customWidth="1"/>
    <col min="4" max="4" width="6.25390625" style="0" customWidth="1"/>
    <col min="5" max="5" width="7.625" style="0" customWidth="1"/>
    <col min="6" max="6" width="6.625" style="0" customWidth="1"/>
    <col min="7" max="7" width="7.25390625" style="0" customWidth="1"/>
    <col min="8" max="8" width="6.25390625" style="0" customWidth="1"/>
    <col min="9" max="9" width="6.625" style="0" customWidth="1"/>
    <col min="10" max="10" width="6.00390625" style="0" customWidth="1"/>
    <col min="11" max="16" width="4.625" style="0" customWidth="1"/>
    <col min="17" max="17" width="11.125" style="0" customWidth="1"/>
  </cols>
  <sheetData>
    <row r="1" spans="1:17" ht="2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2.5">
      <c r="A3" s="3"/>
    </row>
    <row r="4" spans="2:17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 t="s">
        <v>2</v>
      </c>
      <c r="Q4" s="4"/>
    </row>
    <row r="5" spans="1:17" ht="15" customHeight="1">
      <c r="A5" s="5" t="s">
        <v>3</v>
      </c>
      <c r="B5" s="5" t="s">
        <v>136</v>
      </c>
      <c r="C5" s="5" t="s">
        <v>5</v>
      </c>
      <c r="D5" s="5" t="s">
        <v>6</v>
      </c>
      <c r="E5" s="5"/>
      <c r="F5" s="5"/>
      <c r="G5" s="5" t="s">
        <v>137</v>
      </c>
      <c r="H5" s="5"/>
      <c r="I5" s="5"/>
      <c r="J5" s="5"/>
      <c r="K5" s="5"/>
      <c r="L5" s="5"/>
      <c r="M5" s="5"/>
      <c r="N5" s="5"/>
      <c r="O5" s="5"/>
      <c r="P5" s="5"/>
      <c r="Q5" s="5" t="s">
        <v>8</v>
      </c>
    </row>
    <row r="6" spans="1:19" ht="24" customHeight="1">
      <c r="A6" s="5"/>
      <c r="B6" s="5"/>
      <c r="C6" s="5"/>
      <c r="D6" s="5" t="s">
        <v>10</v>
      </c>
      <c r="E6" s="5" t="s">
        <v>11</v>
      </c>
      <c r="F6" s="5" t="s">
        <v>12</v>
      </c>
      <c r="G6" s="5" t="s">
        <v>13</v>
      </c>
      <c r="H6" s="5" t="s">
        <v>138</v>
      </c>
      <c r="I6" s="5" t="s">
        <v>139</v>
      </c>
      <c r="J6" s="5" t="s">
        <v>140</v>
      </c>
      <c r="K6" s="5" t="s">
        <v>141</v>
      </c>
      <c r="L6" s="5" t="s">
        <v>142</v>
      </c>
      <c r="M6" s="5" t="s">
        <v>143</v>
      </c>
      <c r="N6" s="5" t="s">
        <v>144</v>
      </c>
      <c r="O6" s="5" t="s">
        <v>145</v>
      </c>
      <c r="P6" s="5" t="s">
        <v>146</v>
      </c>
      <c r="Q6" s="5"/>
      <c r="S6" s="8"/>
    </row>
    <row r="7" spans="1:17" ht="19.5" customHeight="1">
      <c r="A7" s="6">
        <v>1</v>
      </c>
      <c r="B7" s="6" t="s">
        <v>72</v>
      </c>
      <c r="C7" s="5" t="s">
        <v>100</v>
      </c>
      <c r="D7" s="6">
        <v>44</v>
      </c>
      <c r="E7" s="6"/>
      <c r="F7" s="6">
        <v>44</v>
      </c>
      <c r="G7" s="6">
        <v>6.54</v>
      </c>
      <c r="H7" s="6">
        <v>6.54</v>
      </c>
      <c r="I7" s="6"/>
      <c r="J7" s="6"/>
      <c r="K7" s="6"/>
      <c r="L7" s="6"/>
      <c r="M7" s="6"/>
      <c r="N7" s="6"/>
      <c r="O7" s="6"/>
      <c r="P7" s="6"/>
      <c r="Q7" s="6">
        <f>G7*220</f>
        <v>1438.8</v>
      </c>
    </row>
    <row r="8" spans="1:17" ht="19.5" customHeight="1">
      <c r="A8" s="6">
        <v>2</v>
      </c>
      <c r="B8" s="6" t="s">
        <v>147</v>
      </c>
      <c r="C8" s="5" t="s">
        <v>96</v>
      </c>
      <c r="D8" s="6">
        <v>43.42</v>
      </c>
      <c r="E8" s="6"/>
      <c r="F8" s="6">
        <v>43.42</v>
      </c>
      <c r="G8" s="6">
        <v>9.31</v>
      </c>
      <c r="H8" s="6">
        <v>9.31</v>
      </c>
      <c r="I8" s="6"/>
      <c r="J8" s="6"/>
      <c r="K8" s="6"/>
      <c r="L8" s="6"/>
      <c r="M8" s="6"/>
      <c r="N8" s="6"/>
      <c r="O8" s="6"/>
      <c r="P8" s="6"/>
      <c r="Q8" s="6">
        <f>G8*220</f>
        <v>2048.2000000000003</v>
      </c>
    </row>
    <row r="9" spans="1:17" ht="19.5" customHeight="1">
      <c r="A9" s="6">
        <v>3</v>
      </c>
      <c r="B9" s="6" t="s">
        <v>106</v>
      </c>
      <c r="C9" s="5" t="s">
        <v>148</v>
      </c>
      <c r="D9" s="6">
        <v>29</v>
      </c>
      <c r="E9" s="6"/>
      <c r="F9" s="6">
        <v>29</v>
      </c>
      <c r="G9" s="6">
        <v>6.35</v>
      </c>
      <c r="H9" s="6"/>
      <c r="I9" s="6">
        <v>6.35</v>
      </c>
      <c r="J9" s="6"/>
      <c r="K9" s="6"/>
      <c r="L9" s="6"/>
      <c r="M9" s="6"/>
      <c r="N9" s="6"/>
      <c r="O9" s="6"/>
      <c r="P9" s="6"/>
      <c r="Q9" s="6">
        <f>G9*220</f>
        <v>1397</v>
      </c>
    </row>
    <row r="10" spans="1:17" ht="19.5" customHeight="1">
      <c r="A10" s="7"/>
      <c r="B10" s="7"/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customHeight="1">
      <c r="A11" s="7"/>
      <c r="B11" s="7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>
      <c r="A12" s="7"/>
      <c r="B12" s="7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9.5" customHeight="1">
      <c r="A13" s="7"/>
      <c r="B13" s="7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19.5" customHeight="1">
      <c r="A14" s="7"/>
      <c r="B14" s="7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9.5" customHeight="1">
      <c r="A15" s="7"/>
      <c r="B15" s="7"/>
      <c r="C15" s="5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9.5" customHeight="1">
      <c r="A16" s="7"/>
      <c r="B16" s="7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9.5" customHeight="1">
      <c r="A17" s="7"/>
      <c r="B17" s="7"/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9.5" customHeight="1">
      <c r="A18" s="7"/>
      <c r="B18" s="7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9.5" customHeight="1">
      <c r="A19" s="6" t="s">
        <v>117</v>
      </c>
      <c r="B19" s="6"/>
      <c r="C19" s="6"/>
      <c r="D19" s="6">
        <f>SUM(D7:D18)</f>
        <v>116.42</v>
      </c>
      <c r="E19" s="6"/>
      <c r="F19" s="6">
        <f>SUM(F7:F18)</f>
        <v>116.42</v>
      </c>
      <c r="G19" s="6">
        <f>SUM(G7:G18)</f>
        <v>22.200000000000003</v>
      </c>
      <c r="H19" s="6">
        <f>SUM(H7:H18)</f>
        <v>15.850000000000001</v>
      </c>
      <c r="I19" s="6">
        <f>SUM(I7:I18)</f>
        <v>6.35</v>
      </c>
      <c r="J19" s="6"/>
      <c r="K19" s="6"/>
      <c r="L19" s="6"/>
      <c r="M19" s="6"/>
      <c r="N19" s="6"/>
      <c r="O19" s="6"/>
      <c r="P19" s="6"/>
      <c r="Q19" s="6">
        <f>SUM(Q7:Q18)</f>
        <v>4884</v>
      </c>
    </row>
    <row r="23" ht="15">
      <c r="C23" s="8"/>
    </row>
  </sheetData>
  <sheetProtection/>
  <mergeCells count="9">
    <mergeCell ref="A1:Q1"/>
    <mergeCell ref="A2:Q2"/>
    <mergeCell ref="D5:F5"/>
    <mergeCell ref="G5:P5"/>
    <mergeCell ref="A19:C19"/>
    <mergeCell ref="A5:A6"/>
    <mergeCell ref="B5:B6"/>
    <mergeCell ref="C5:C6"/>
    <mergeCell ref="Q5:Q6"/>
  </mergeCells>
  <printOptions/>
  <pageMargins left="0.7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朱建伟</dc:creator>
  <cp:keywords/>
  <dc:description/>
  <cp:lastModifiedBy>Hector</cp:lastModifiedBy>
  <cp:lastPrinted>2017-05-19T09:11:34Z</cp:lastPrinted>
  <dcterms:created xsi:type="dcterms:W3CDTF">2015-05-26T01:39:09Z</dcterms:created>
  <dcterms:modified xsi:type="dcterms:W3CDTF">2022-11-29T05:05:29Z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2052-11.1.0.10009</vt:lpwstr>
  </property>
  <property fmtid="{D5CDD505-2E9C-101B-9397-08002B2CF9AE}" pid="4" name="I">
    <vt:lpwstr>4A74E49C7AB84D30912DF8C68413246F</vt:lpwstr>
  </property>
</Properties>
</file>